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налог  " sheetId="5" r:id="rId1"/>
  </sheets>
  <calcPr calcId="124519"/>
</workbook>
</file>

<file path=xl/calcChain.xml><?xml version="1.0" encoding="utf-8"?>
<calcChain xmlns="http://schemas.openxmlformats.org/spreadsheetml/2006/main">
  <c r="C53" i="5"/>
  <c r="C50"/>
  <c r="C54" s="1"/>
  <c r="C7"/>
  <c r="C8" s="1"/>
  <c r="C10" s="1"/>
  <c r="C43" l="1"/>
  <c r="C36"/>
  <c r="C29"/>
  <c r="C15"/>
  <c r="C17" s="1"/>
  <c r="C19" s="1"/>
  <c r="B3"/>
  <c r="A3"/>
</calcChain>
</file>

<file path=xl/sharedStrings.xml><?xml version="1.0" encoding="utf-8"?>
<sst xmlns="http://schemas.openxmlformats.org/spreadsheetml/2006/main" count="71" uniqueCount="35">
  <si>
    <t>3411</t>
  </si>
  <si>
    <t>3500</t>
  </si>
  <si>
    <r>
      <t xml:space="preserve">S </t>
    </r>
    <r>
      <rPr>
        <sz val="11"/>
        <color theme="1"/>
        <rFont val="Calibri"/>
        <family val="2"/>
        <scheme val="minor"/>
      </rPr>
      <t>средняя расчетная ставка за отчетный период</t>
    </r>
  </si>
  <si>
    <t>2018 год. Общая кадастровая стоимость строений, помещений и сооружений, по которым предъявлен налог к уплате, с учетом вычетов</t>
  </si>
  <si>
    <t>2018   Сумма, подлежащая уплате в бюджет</t>
  </si>
  <si>
    <t>прогноз на 2020 год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</si>
  <si>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</si>
  <si>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установленных пунктами 3-6 статьи 403 НК РФ</t>
  </si>
  <si>
    <t>3412</t>
  </si>
  <si>
    <t>5. Сумма подлежащая уплате в бюджет, в том числе:</t>
  </si>
  <si>
    <t>2017 год</t>
  </si>
  <si>
    <t>2018 год</t>
  </si>
  <si>
    <t>4.2.1. Общая кадастровая стоимость строений, помещений и сооружений, по которым предъявлен налог к уплате, с учетом вычетов</t>
  </si>
  <si>
    <t>в том числе:</t>
  </si>
  <si>
    <t>5. Сумма, подлежащая уплате в бюджет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</si>
  <si>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</si>
  <si>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</si>
  <si>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</si>
  <si>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</si>
  <si>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Исполнено за 2016 год</t>
  </si>
  <si>
    <t>Исполнено за 2017 год</t>
  </si>
  <si>
    <t>Расчетный уровень собираемости</t>
  </si>
  <si>
    <t>Соб</t>
  </si>
  <si>
    <t>Расчетный уровень собираемости средний за три предыдущих года</t>
  </si>
  <si>
    <t>Sкад,%</t>
  </si>
  <si>
    <t>Средняя расчетная ставка с учетом К к периодам</t>
  </si>
  <si>
    <t>2019 год</t>
  </si>
  <si>
    <t>прогноз на 2021 год</t>
  </si>
  <si>
    <t>Исполнено за 2019 год</t>
  </si>
  <si>
    <t>Факт  Исполнено за 2018 год</t>
  </si>
  <si>
    <t>Факт  Исполнено за 2019 год</t>
  </si>
  <si>
    <t>К=1,1</t>
  </si>
  <si>
    <t>2016 год</t>
  </si>
  <si>
    <t>прогноз на 2021 год данные отчета Ф-5МН за 2019 год</t>
  </si>
  <si>
    <t>Налог на имущество физических лиц на 2020 год Поссовет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</si>
</sst>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0.00000"/>
  </numFmts>
  <fonts count="8">
    <font>
      <sz val="11"/>
      <color theme="1"/>
      <name val="Calibri"/>
      <family val="2"/>
      <scheme val="minor"/>
    </font>
    <font>
      <sz val="10"/>
      <name val="Arial Cyr"/>
    </font>
    <font>
      <b/>
      <sz val="10"/>
      <name val="Arial Cyr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wrapText="1" indent="2"/>
    </xf>
    <xf numFmtId="49" fontId="1" fillId="0" borderId="2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 indent="4"/>
    </xf>
    <xf numFmtId="0" fontId="1" fillId="0" borderId="2" xfId="0" applyFont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right" wrapText="1"/>
    </xf>
    <xf numFmtId="0" fontId="0" fillId="0" borderId="2" xfId="0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wrapText="1" indent="2"/>
    </xf>
    <xf numFmtId="49" fontId="1" fillId="0" borderId="1" xfId="0" applyNumberFormat="1" applyFont="1" applyBorder="1" applyAlignment="1">
      <alignment horizontal="left" wrapText="1"/>
    </xf>
    <xf numFmtId="3" fontId="6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2" xfId="0" applyFill="1" applyBorder="1" applyAlignment="1"/>
    <xf numFmtId="166" fontId="0" fillId="2" borderId="2" xfId="0" applyNumberFormat="1" applyFill="1" applyBorder="1" applyAlignment="1"/>
    <xf numFmtId="0" fontId="0" fillId="2" borderId="2" xfId="0" applyFill="1" applyBorder="1" applyAlignment="1">
      <alignment wrapText="1"/>
    </xf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/>
    <xf numFmtId="0" fontId="5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/>
    <xf numFmtId="0" fontId="0" fillId="0" borderId="6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 indent="2"/>
    </xf>
    <xf numFmtId="49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3" fontId="1" fillId="0" borderId="5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2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28" sqref="A28"/>
    </sheetView>
  </sheetViews>
  <sheetFormatPr defaultRowHeight="15"/>
  <cols>
    <col min="1" max="1" width="128.5703125" customWidth="1"/>
    <col min="2" max="2" width="13" customWidth="1"/>
    <col min="3" max="3" width="20" customWidth="1"/>
  </cols>
  <sheetData>
    <row r="1" spans="1:3">
      <c r="A1" s="35" t="s">
        <v>34</v>
      </c>
      <c r="B1" s="35"/>
      <c r="C1" s="35"/>
    </row>
    <row r="2" spans="1:3">
      <c r="A2" s="1"/>
      <c r="B2" s="1"/>
      <c r="C2" s="1"/>
    </row>
    <row r="3" spans="1:3">
      <c r="A3" s="2" t="str">
        <f>"А"</f>
        <v>А</v>
      </c>
      <c r="B3" s="2" t="str">
        <f>"Б"</f>
        <v>Б</v>
      </c>
      <c r="C3" s="3">
        <v>9</v>
      </c>
    </row>
    <row r="4" spans="1:3">
      <c r="A4" s="20" t="s">
        <v>33</v>
      </c>
      <c r="B4" s="20"/>
      <c r="C4" s="20"/>
    </row>
    <row r="5" spans="1:3">
      <c r="A5" s="21" t="s">
        <v>12</v>
      </c>
      <c r="B5" s="22" t="s">
        <v>0</v>
      </c>
      <c r="C5" s="23">
        <v>1052131</v>
      </c>
    </row>
    <row r="6" spans="1:3">
      <c r="A6" s="24" t="s">
        <v>14</v>
      </c>
      <c r="B6" s="22" t="s">
        <v>1</v>
      </c>
      <c r="C6" s="23">
        <v>844</v>
      </c>
    </row>
    <row r="7" spans="1:3">
      <c r="A7" s="25" t="s">
        <v>2</v>
      </c>
      <c r="B7" s="26" t="s">
        <v>24</v>
      </c>
      <c r="C7" s="27">
        <f t="shared" ref="C7" si="0">C6/C5%</f>
        <v>8.0218147740157841E-2</v>
      </c>
    </row>
    <row r="8" spans="1:3">
      <c r="A8" s="28" t="s">
        <v>25</v>
      </c>
      <c r="B8" s="29" t="s">
        <v>31</v>
      </c>
      <c r="C8" s="30">
        <f t="shared" ref="C8" si="1">C7*1.1</f>
        <v>8.8239962514173639E-2</v>
      </c>
    </row>
    <row r="9" spans="1:3" ht="23.25" customHeight="1">
      <c r="A9" s="19" t="s">
        <v>23</v>
      </c>
      <c r="B9" s="11" t="s">
        <v>22</v>
      </c>
      <c r="C9">
        <v>98.5</v>
      </c>
    </row>
    <row r="10" spans="1:3">
      <c r="A10" s="34" t="s">
        <v>27</v>
      </c>
      <c r="B10" s="34"/>
      <c r="C10" s="34">
        <f t="shared" ref="C10" si="2">ROUND(C5*C8%*C9%,0)</f>
        <v>914</v>
      </c>
    </row>
    <row r="11" spans="1:3">
      <c r="A11" s="20"/>
      <c r="B11" s="20"/>
      <c r="C11" s="20"/>
    </row>
    <row r="12" spans="1:3" s="4" customFormat="1">
      <c r="A12" s="36" t="s">
        <v>3</v>
      </c>
      <c r="B12" s="37" t="s">
        <v>0</v>
      </c>
      <c r="C12" s="38">
        <v>1031674</v>
      </c>
    </row>
    <row r="13" spans="1:3" s="4" customFormat="1"/>
    <row r="14" spans="1:3" s="4" customFormat="1">
      <c r="A14" s="39" t="s">
        <v>4</v>
      </c>
      <c r="B14" s="40" t="s">
        <v>1</v>
      </c>
      <c r="C14" s="41">
        <v>712</v>
      </c>
    </row>
    <row r="15" spans="1:3" s="4" customFormat="1">
      <c r="A15" s="42" t="s">
        <v>2</v>
      </c>
      <c r="B15" s="43" t="s">
        <v>24</v>
      </c>
      <c r="C15" s="43">
        <f t="shared" ref="C15" si="3">C14/C12%</f>
        <v>6.9014049011606377E-2</v>
      </c>
    </row>
    <row r="16" spans="1:3" s="4" customFormat="1">
      <c r="A16" s="43"/>
      <c r="B16" s="43"/>
      <c r="C16" s="43"/>
    </row>
    <row r="17" spans="1:3" s="4" customFormat="1">
      <c r="A17" s="44" t="s">
        <v>25</v>
      </c>
      <c r="B17" s="45"/>
      <c r="C17" s="46">
        <f>C15*1.1306</f>
        <v>7.8027283812522177E-2</v>
      </c>
    </row>
    <row r="18" spans="1:3" s="4" customFormat="1">
      <c r="A18" s="4" t="s">
        <v>28</v>
      </c>
      <c r="C18" s="4">
        <v>568</v>
      </c>
    </row>
    <row r="19" spans="1:3" s="4" customFormat="1">
      <c r="A19" s="45" t="s">
        <v>5</v>
      </c>
      <c r="B19" s="45"/>
      <c r="C19" s="45">
        <f>ROUND(C12*C17%*C45%,0)</f>
        <v>774</v>
      </c>
    </row>
    <row r="20" spans="1:3" s="4" customFormat="1" ht="16.5" customHeight="1">
      <c r="A20" s="47" t="s">
        <v>23</v>
      </c>
    </row>
    <row r="21" spans="1:3">
      <c r="A21" s="4"/>
      <c r="B21" s="4"/>
      <c r="C21" s="4"/>
    </row>
    <row r="22" spans="1:3">
      <c r="A22" s="32" t="s">
        <v>32</v>
      </c>
    </row>
    <row r="23" spans="1:3">
      <c r="A23" s="5" t="s">
        <v>15</v>
      </c>
      <c r="B23" s="6" t="s">
        <v>16</v>
      </c>
      <c r="C23" s="7">
        <v>539547</v>
      </c>
    </row>
    <row r="24" spans="1:3">
      <c r="A24" s="5" t="s">
        <v>17</v>
      </c>
      <c r="B24" s="6" t="s">
        <v>18</v>
      </c>
      <c r="C24" s="7">
        <v>0</v>
      </c>
    </row>
    <row r="25" spans="1:3">
      <c r="A25" s="5" t="s">
        <v>6</v>
      </c>
      <c r="B25" s="6" t="s">
        <v>0</v>
      </c>
      <c r="C25" s="7">
        <v>0</v>
      </c>
    </row>
    <row r="26" spans="1:3">
      <c r="A26" s="8" t="s">
        <v>7</v>
      </c>
      <c r="B26" s="6" t="s">
        <v>8</v>
      </c>
      <c r="C26" s="7">
        <v>0</v>
      </c>
    </row>
    <row r="27" spans="1:3">
      <c r="A27" s="5" t="s">
        <v>9</v>
      </c>
      <c r="B27" s="6" t="s">
        <v>1</v>
      </c>
      <c r="C27" s="7">
        <v>973</v>
      </c>
    </row>
    <row r="28" spans="1:3">
      <c r="A28" s="9" t="s">
        <v>19</v>
      </c>
      <c r="B28" s="1"/>
      <c r="C28" s="10">
        <v>667.2</v>
      </c>
    </row>
    <row r="29" spans="1:3">
      <c r="A29" s="1" t="s">
        <v>21</v>
      </c>
      <c r="B29" s="11" t="s">
        <v>22</v>
      </c>
      <c r="C29" s="1">
        <f t="shared" ref="C29" si="4">ROUND(C28/C27%,1)</f>
        <v>68.599999999999994</v>
      </c>
    </row>
    <row r="31" spans="1:3">
      <c r="A31" s="32" t="s">
        <v>10</v>
      </c>
    </row>
    <row r="32" spans="1:3">
      <c r="A32" s="5" t="s">
        <v>6</v>
      </c>
      <c r="B32" s="6" t="s">
        <v>0</v>
      </c>
      <c r="C32" s="7">
        <v>1125715</v>
      </c>
    </row>
    <row r="33" spans="1:3">
      <c r="A33" s="8" t="s">
        <v>7</v>
      </c>
      <c r="B33" s="6" t="s">
        <v>8</v>
      </c>
      <c r="C33" s="7">
        <v>1125715</v>
      </c>
    </row>
    <row r="34" spans="1:3">
      <c r="A34" s="5" t="s">
        <v>9</v>
      </c>
      <c r="B34" s="6" t="s">
        <v>1</v>
      </c>
      <c r="C34" s="7">
        <v>590</v>
      </c>
    </row>
    <row r="35" spans="1:3">
      <c r="A35" s="5" t="s">
        <v>20</v>
      </c>
      <c r="B35" s="6"/>
      <c r="C35" s="7">
        <v>857.7</v>
      </c>
    </row>
    <row r="36" spans="1:3">
      <c r="A36" s="1" t="s">
        <v>21</v>
      </c>
      <c r="B36" s="11" t="s">
        <v>22</v>
      </c>
      <c r="C36" s="12">
        <f t="shared" ref="C36" si="5">ROUND(C35/C34%,1)</f>
        <v>145.4</v>
      </c>
    </row>
    <row r="37" spans="1:3">
      <c r="A37" s="32" t="s">
        <v>11</v>
      </c>
    </row>
    <row r="38" spans="1:3">
      <c r="A38" s="13" t="s">
        <v>12</v>
      </c>
      <c r="B38" s="14" t="s">
        <v>0</v>
      </c>
      <c r="C38" s="15">
        <v>1031674</v>
      </c>
    </row>
    <row r="39" spans="1:3">
      <c r="A39" s="13" t="s">
        <v>13</v>
      </c>
      <c r="B39" s="14"/>
      <c r="C39" s="14"/>
    </row>
    <row r="40" spans="1:3">
      <c r="A40" s="16" t="s">
        <v>7</v>
      </c>
      <c r="B40" s="14" t="s">
        <v>8</v>
      </c>
      <c r="C40" s="15">
        <v>1031674</v>
      </c>
    </row>
    <row r="41" spans="1:3">
      <c r="A41" s="17" t="s">
        <v>14</v>
      </c>
      <c r="B41" s="14" t="s">
        <v>1</v>
      </c>
      <c r="C41" s="15">
        <v>712</v>
      </c>
    </row>
    <row r="42" spans="1:3">
      <c r="A42" s="1" t="s">
        <v>29</v>
      </c>
      <c r="B42" s="1"/>
      <c r="C42" s="18">
        <v>521.1</v>
      </c>
    </row>
    <row r="43" spans="1:3">
      <c r="A43" s="1" t="s">
        <v>21</v>
      </c>
      <c r="B43" s="11" t="s">
        <v>22</v>
      </c>
      <c r="C43" s="1">
        <f t="shared" ref="C43" si="6">ROUND(C42/C41%,1)</f>
        <v>73.2</v>
      </c>
    </row>
    <row r="45" spans="1:3" ht="18.75" customHeight="1">
      <c r="A45" s="19" t="s">
        <v>23</v>
      </c>
      <c r="B45" s="11" t="s">
        <v>22</v>
      </c>
      <c r="C45">
        <v>96.2</v>
      </c>
    </row>
    <row r="47" spans="1:3">
      <c r="A47" s="33" t="s">
        <v>26</v>
      </c>
      <c r="B47" s="20"/>
      <c r="C47" s="20"/>
    </row>
    <row r="48" spans="1:3">
      <c r="A48" s="21" t="s">
        <v>12</v>
      </c>
      <c r="B48" s="22" t="s">
        <v>0</v>
      </c>
      <c r="C48" s="23">
        <v>1052131</v>
      </c>
    </row>
    <row r="49" spans="1:3">
      <c r="A49" s="24" t="s">
        <v>14</v>
      </c>
      <c r="B49" s="22" t="s">
        <v>1</v>
      </c>
      <c r="C49" s="23">
        <v>844</v>
      </c>
    </row>
    <row r="50" spans="1:3">
      <c r="A50" s="25" t="s">
        <v>2</v>
      </c>
      <c r="B50" s="26" t="s">
        <v>24</v>
      </c>
      <c r="C50" s="27">
        <f t="shared" ref="C50" si="7">C49/C48%</f>
        <v>8.0218147740157841E-2</v>
      </c>
    </row>
    <row r="51" spans="1:3">
      <c r="A51" s="29" t="s">
        <v>30</v>
      </c>
      <c r="B51" s="26"/>
      <c r="C51" s="31">
        <v>568</v>
      </c>
    </row>
    <row r="52" spans="1:3">
      <c r="A52" s="28"/>
      <c r="B52" s="29"/>
      <c r="C52" s="30"/>
    </row>
    <row r="53" spans="1:3">
      <c r="A53" s="1" t="s">
        <v>21</v>
      </c>
      <c r="B53" s="20"/>
      <c r="C53" s="20">
        <f t="shared" ref="C53" si="8">ROUND(C51/C49%,1)</f>
        <v>67.3</v>
      </c>
    </row>
    <row r="54" spans="1:3">
      <c r="A54" s="29"/>
      <c r="B54" s="29"/>
      <c r="C54" s="29">
        <f>ROUND(C46*C52%*C78%,0)</f>
        <v>0</v>
      </c>
    </row>
    <row r="55" spans="1:3">
      <c r="A55" s="19" t="s">
        <v>23</v>
      </c>
      <c r="B55" s="11" t="s">
        <v>22</v>
      </c>
      <c r="C55">
        <v>98.5</v>
      </c>
    </row>
  </sheetData>
  <mergeCells count="1">
    <mergeCell ref="A1:C1"/>
  </mergeCells>
  <pageMargins left="0.70866141732283472" right="0.70866141732283472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2020-12-03T04:23:15Z</dcterms:modified>
</cp:coreProperties>
</file>