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1" activeTab="1"/>
  </bookViews>
  <sheets>
    <sheet name="2017 год" sheetId="2" r:id="rId1"/>
    <sheet name="2021г НДФЛ ИП)" sheetId="4" r:id="rId2"/>
  </sheets>
  <definedNames>
    <definedName name="_xlnm._FilterDatabase" localSheetId="0">'2017 год'!$A$4:$B$4</definedName>
    <definedName name="_xlnm._FilterDatabase" localSheetId="1">'2021г НДФЛ ИП)'!$A$4:$C$4</definedName>
  </definedNames>
  <calcPr calcId="124519"/>
</workbook>
</file>

<file path=xl/calcChain.xml><?xml version="1.0" encoding="utf-8"?>
<calcChain xmlns="http://schemas.openxmlformats.org/spreadsheetml/2006/main">
  <c r="B10" i="4"/>
  <c r="D10"/>
  <c r="E6"/>
  <c r="G6" s="1"/>
  <c r="D22" i="2"/>
  <c r="D21"/>
  <c r="D20"/>
  <c r="D19"/>
  <c r="D18"/>
  <c r="D17"/>
  <c r="D16"/>
  <c r="D15"/>
  <c r="D14"/>
  <c r="D13"/>
  <c r="D12"/>
  <c r="D11"/>
  <c r="D10"/>
  <c r="D9"/>
  <c r="D8"/>
  <c r="D7"/>
  <c r="D6"/>
  <c r="D5"/>
  <c r="H6" i="4" l="1"/>
  <c r="K6" l="1"/>
  <c r="I6"/>
  <c r="J6" l="1"/>
  <c r="L6"/>
  <c r="M6" l="1"/>
</calcChain>
</file>

<file path=xl/sharedStrings.xml><?xml version="1.0" encoding="utf-8"?>
<sst xmlns="http://schemas.openxmlformats.org/spreadsheetml/2006/main" count="52" uniqueCount="45">
  <si>
    <t>Раскрытие строки (ячейки)</t>
  </si>
  <si>
    <t>Исполнено</t>
  </si>
  <si>
    <t>53033218 - Южноуральский сельсовет Переволоцкого МР</t>
  </si>
  <si>
    <t>53033220 - Япрынцевский сельсовет Переволоцкого МР</t>
  </si>
  <si>
    <t xml:space="preserve"> Переволоцкий поссовет </t>
  </si>
  <si>
    <t xml:space="preserve"> Адамовский сельсовет </t>
  </si>
  <si>
    <t xml:space="preserve">Донецкий сельсовет </t>
  </si>
  <si>
    <t xml:space="preserve"> Зубочистенский сельсовет </t>
  </si>
  <si>
    <t xml:space="preserve"> Зубочистенский Второй сельсовет </t>
  </si>
  <si>
    <t xml:space="preserve"> Кариновский сельсовет </t>
  </si>
  <si>
    <t xml:space="preserve"> Кичкасский сельсовет </t>
  </si>
  <si>
    <t xml:space="preserve">Кубанский сельсовет </t>
  </si>
  <si>
    <t xml:space="preserve"> Мамалаевский сельсовет </t>
  </si>
  <si>
    <t xml:space="preserve"> Преторийский сельсовет </t>
  </si>
  <si>
    <t xml:space="preserve"> Родничнодольский сельсовет </t>
  </si>
  <si>
    <t xml:space="preserve"> Садовый сельсовет </t>
  </si>
  <si>
    <t xml:space="preserve"> Степановский сельсовет </t>
  </si>
  <si>
    <t xml:space="preserve"> Татищевский сельсовет </t>
  </si>
  <si>
    <t xml:space="preserve">Чесноковский сельсовет </t>
  </si>
  <si>
    <t xml:space="preserve"> Итого Свод по поселениям </t>
  </si>
  <si>
    <t>на 01.07.2017г</t>
  </si>
  <si>
    <t>на 01.01.2018г</t>
  </si>
  <si>
    <t>% поступление в I полгодие 2017</t>
  </si>
  <si>
    <t>район</t>
  </si>
  <si>
    <t>57,20/47,20</t>
  </si>
  <si>
    <t>100 процентов НДФЛ район</t>
  </si>
  <si>
    <t>Темп роста прочих денежных доходов в 2019 году</t>
  </si>
  <si>
    <t>15 %</t>
  </si>
  <si>
    <t>норматив НДФЛ</t>
  </si>
  <si>
    <t>Расчет НДФЛ по поселениям 2021-2023 годы</t>
  </si>
  <si>
    <t>Фактическое поступление за 4 месяца 2019 года, рублей</t>
  </si>
  <si>
    <t>Фактическое поступление за 4 месяца 2019 года,(без минусовых значений)   100%,  тыс. рублей</t>
  </si>
  <si>
    <t>Фактическое поступление за 8 месяца 2020 года, рублей</t>
  </si>
  <si>
    <t>Фактическое поступление за 8 месяца 2020 года,(без минусовых значений)    100%, тыс. рублей</t>
  </si>
  <si>
    <t>58,74/48,74</t>
  </si>
  <si>
    <t>Ожидаемое поступление налога в 2020 году,              тыс. рублей</t>
  </si>
  <si>
    <t>2021 год      тыс. руб</t>
  </si>
  <si>
    <t xml:space="preserve">2022 год      тыс. руб </t>
  </si>
  <si>
    <t>2023 год     тыс. руб</t>
  </si>
  <si>
    <t>Темп роста потребительских цен</t>
  </si>
  <si>
    <t>60,33%</t>
  </si>
  <si>
    <t>60,16 %</t>
  </si>
  <si>
    <t>58,94 %</t>
  </si>
  <si>
    <r>
      <t xml:space="preserve">НДФЛ   Индивидуальные предприниматели  </t>
    </r>
    <r>
      <rPr>
        <b/>
        <sz val="10"/>
        <rFont val="Arial"/>
        <family val="2"/>
        <charset val="204"/>
      </rPr>
      <t>КБК 182 101 02020 01 0000 110</t>
    </r>
  </si>
  <si>
    <t>без минусовых значений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</si>
</sst>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1">
    <font>
      <sz val="10"/>
      <name val="Arial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Continuous" vertical="center" wrapText="1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3" fillId="2" borderId="5" xfId="0" applyNumberFormat="1" applyFont="1" applyFill="1" applyBorder="1" applyAlignment="1">
      <alignment horizontal="right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5" fillId="0" borderId="0" xfId="0" applyFont="1"/>
    <xf numFmtId="4" fontId="0" fillId="0" borderId="3" xfId="0" applyNumberFormat="1" applyBorder="1"/>
    <xf numFmtId="0" fontId="6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wrapText="1"/>
    </xf>
    <xf numFmtId="0" fontId="5" fillId="3" borderId="3" xfId="0" applyFont="1" applyFill="1" applyBorder="1"/>
    <xf numFmtId="4" fontId="0" fillId="3" borderId="3" xfId="0" applyNumberFormat="1" applyFill="1" applyBorder="1"/>
    <xf numFmtId="2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/>
    <xf numFmtId="4" fontId="0" fillId="0" borderId="3" xfId="0" applyNumberFormat="1" applyFill="1" applyBorder="1"/>
    <xf numFmtId="164" fontId="0" fillId="3" borderId="3" xfId="0" applyNumberFormat="1" applyFill="1" applyBorder="1"/>
    <xf numFmtId="0" fontId="0" fillId="3" borderId="3" xfId="0" applyFill="1" applyBorder="1"/>
    <xf numFmtId="0" fontId="0" fillId="0" borderId="3" xfId="0" applyFill="1" applyBorder="1"/>
    <xf numFmtId="164" fontId="0" fillId="0" borderId="3" xfId="0" applyNumberFormat="1" applyBorder="1" applyAlignment="1"/>
    <xf numFmtId="0" fontId="4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0" fillId="0" borderId="3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8" xfId="0" applyBorder="1"/>
    <xf numFmtId="2" fontId="0" fillId="3" borderId="8" xfId="0" applyNumberFormat="1" applyFill="1" applyBorder="1"/>
    <xf numFmtId="0" fontId="0" fillId="0" borderId="8" xfId="0" applyFill="1" applyBorder="1"/>
    <xf numFmtId="4" fontId="0" fillId="2" borderId="1" xfId="0" applyNumberFormat="1" applyFill="1" applyBorder="1" applyAlignment="1">
      <alignment vertical="top" wrapText="1"/>
    </xf>
    <xf numFmtId="2" fontId="0" fillId="0" borderId="3" xfId="0" applyNumberFormat="1" applyBorder="1" applyAlignment="1"/>
    <xf numFmtId="0" fontId="0" fillId="0" borderId="7" xfId="0" applyBorder="1" applyAlignment="1"/>
    <xf numFmtId="0" fontId="0" fillId="0" borderId="3" xfId="0" applyBorder="1" applyAlignment="1"/>
    <xf numFmtId="2" fontId="0" fillId="3" borderId="3" xfId="0" applyNumberFormat="1" applyFill="1" applyBorder="1" applyAlignment="1">
      <alignment horizontal="right"/>
    </xf>
    <xf numFmtId="0" fontId="4" fillId="0" borderId="3" xfId="0" applyFont="1" applyFill="1" applyBorder="1"/>
    <xf numFmtId="0" fontId="8" fillId="0" borderId="0" xfId="0" applyFont="1" applyBorder="1" applyAlignment="1">
      <alignment horizontal="center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Border="1"/>
    <xf numFmtId="164" fontId="0" fillId="2" borderId="4" xfId="0" applyNumberForma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/>
    <xf numFmtId="4" fontId="0" fillId="0" borderId="9" xfId="0" applyNumberFormat="1" applyBorder="1"/>
    <xf numFmtId="4" fontId="0" fillId="3" borderId="9" xfId="0" applyNumberFormat="1" applyFill="1" applyBorder="1"/>
    <xf numFmtId="0" fontId="0" fillId="3" borderId="10" xfId="0" applyFill="1" applyBorder="1"/>
    <xf numFmtId="49" fontId="4" fillId="0" borderId="9" xfId="0" applyNumberFormat="1" applyFont="1" applyFill="1" applyBorder="1"/>
    <xf numFmtId="49" fontId="4" fillId="0" borderId="10" xfId="0" applyNumberFormat="1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top"/>
    </xf>
    <xf numFmtId="4" fontId="3" fillId="4" borderId="5" xfId="0" applyNumberFormat="1" applyFont="1" applyFill="1" applyBorder="1" applyAlignment="1">
      <alignment vertical="top" wrapText="1"/>
    </xf>
    <xf numFmtId="164" fontId="2" fillId="4" borderId="6" xfId="0" applyNumberFormat="1" applyFont="1" applyFill="1" applyBorder="1" applyAlignment="1">
      <alignment vertical="top" wrapText="1"/>
    </xf>
    <xf numFmtId="0" fontId="0" fillId="4" borderId="7" xfId="0" applyFill="1" applyBorder="1" applyAlignment="1"/>
    <xf numFmtId="164" fontId="0" fillId="5" borderId="9" xfId="0" applyNumberFormat="1" applyFill="1" applyBorder="1"/>
    <xf numFmtId="164" fontId="0" fillId="5" borderId="3" xfId="0" applyNumberFormat="1" applyFill="1" applyBorder="1"/>
    <xf numFmtId="164" fontId="0" fillId="5" borderId="10" xfId="0" applyNumberFormat="1" applyFill="1" applyBorder="1" applyAlignme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22" sqref="C22"/>
    </sheetView>
  </sheetViews>
  <sheetFormatPr defaultColWidth="17.140625" defaultRowHeight="12.75"/>
  <cols>
    <col min="1" max="1" width="40.140625" customWidth="1"/>
  </cols>
  <sheetData>
    <row r="1" spans="1:4" ht="18" customHeight="1">
      <c r="A1" s="78" t="s">
        <v>0</v>
      </c>
      <c r="B1" s="79"/>
      <c r="C1" s="79"/>
      <c r="D1" s="79"/>
    </row>
    <row r="3" spans="1:4">
      <c r="B3" t="s">
        <v>20</v>
      </c>
      <c r="C3" t="s">
        <v>21</v>
      </c>
    </row>
    <row r="4" spans="1:4" ht="25.5">
      <c r="A4" s="1"/>
      <c r="B4" s="1" t="s">
        <v>1</v>
      </c>
      <c r="C4" s="8" t="s">
        <v>1</v>
      </c>
      <c r="D4" s="7" t="s">
        <v>22</v>
      </c>
    </row>
    <row r="5" spans="1:4" ht="15.75" customHeight="1">
      <c r="A5" s="6" t="s">
        <v>19</v>
      </c>
      <c r="B5" s="5">
        <v>13100764.880000001</v>
      </c>
      <c r="C5" s="5">
        <v>27607520.550000001</v>
      </c>
      <c r="D5" s="9">
        <f>B5/C5%</f>
        <v>47.453609085514209</v>
      </c>
    </row>
    <row r="6" spans="1:4" ht="15.75" customHeight="1">
      <c r="A6" s="2" t="s">
        <v>4</v>
      </c>
      <c r="B6" s="3">
        <v>6522387.7800000003</v>
      </c>
      <c r="C6" s="3">
        <v>14154888.82</v>
      </c>
      <c r="D6" s="9">
        <f t="shared" ref="D6:D22" si="0">B6/C6%</f>
        <v>46.078693114030408</v>
      </c>
    </row>
    <row r="7" spans="1:4" ht="15.75" customHeight="1">
      <c r="A7" s="2" t="s">
        <v>5</v>
      </c>
      <c r="B7" s="3">
        <v>142626</v>
      </c>
      <c r="C7" s="3">
        <v>445917.02</v>
      </c>
      <c r="D7" s="9">
        <f t="shared" si="0"/>
        <v>31.984874674664802</v>
      </c>
    </row>
    <row r="8" spans="1:4" ht="15.75" customHeight="1">
      <c r="A8" s="2" t="s">
        <v>6</v>
      </c>
      <c r="B8" s="3">
        <v>230938.55</v>
      </c>
      <c r="C8" s="3">
        <v>531971.44999999995</v>
      </c>
      <c r="D8" s="9">
        <f t="shared" si="0"/>
        <v>43.411831593593988</v>
      </c>
    </row>
    <row r="9" spans="1:4" ht="15.75" customHeight="1">
      <c r="A9" s="2" t="s">
        <v>7</v>
      </c>
      <c r="B9" s="3">
        <v>316401.84999999998</v>
      </c>
      <c r="C9" s="3">
        <v>514482.64</v>
      </c>
      <c r="D9" s="9">
        <f t="shared" si="0"/>
        <v>61.49903328127845</v>
      </c>
    </row>
    <row r="10" spans="1:4" ht="15.75" customHeight="1">
      <c r="A10" s="2" t="s">
        <v>8</v>
      </c>
      <c r="B10" s="3">
        <v>221444.64</v>
      </c>
      <c r="C10" s="3">
        <v>336314.24</v>
      </c>
      <c r="D10" s="9">
        <f t="shared" si="0"/>
        <v>65.844562513915562</v>
      </c>
    </row>
    <row r="11" spans="1:4" ht="15.75" customHeight="1">
      <c r="A11" s="2" t="s">
        <v>9</v>
      </c>
      <c r="B11" s="3">
        <v>63074.09</v>
      </c>
      <c r="C11" s="3">
        <v>266706.96999999997</v>
      </c>
      <c r="D11" s="9">
        <f t="shared" si="0"/>
        <v>23.649209467604091</v>
      </c>
    </row>
    <row r="12" spans="1:4" ht="15.75" customHeight="1">
      <c r="A12" s="2" t="s">
        <v>10</v>
      </c>
      <c r="B12" s="3">
        <v>434374.44</v>
      </c>
      <c r="C12" s="3">
        <v>662505.64</v>
      </c>
      <c r="D12" s="9">
        <f t="shared" si="0"/>
        <v>65.565395035731314</v>
      </c>
    </row>
    <row r="13" spans="1:4" ht="15.75" customHeight="1">
      <c r="A13" s="2" t="s">
        <v>11</v>
      </c>
      <c r="B13" s="3">
        <v>864109.24</v>
      </c>
      <c r="C13" s="3">
        <v>2237986.4500000002</v>
      </c>
      <c r="D13" s="9">
        <f t="shared" si="0"/>
        <v>38.611013038081616</v>
      </c>
    </row>
    <row r="14" spans="1:4" ht="15.75" customHeight="1">
      <c r="A14" s="2" t="s">
        <v>12</v>
      </c>
      <c r="B14" s="3">
        <v>155260.10999999999</v>
      </c>
      <c r="C14" s="3">
        <v>297448.96999999997</v>
      </c>
      <c r="D14" s="9">
        <f t="shared" si="0"/>
        <v>52.197225628315337</v>
      </c>
    </row>
    <row r="15" spans="1:4" ht="15.75" customHeight="1">
      <c r="A15" s="2" t="s">
        <v>13</v>
      </c>
      <c r="B15" s="3">
        <v>630669.32999999996</v>
      </c>
      <c r="C15" s="3">
        <v>1086350.6200000001</v>
      </c>
      <c r="D15" s="9">
        <f t="shared" si="0"/>
        <v>58.053939344187043</v>
      </c>
    </row>
    <row r="16" spans="1:4" ht="15.75" customHeight="1">
      <c r="A16" s="2" t="s">
        <v>14</v>
      </c>
      <c r="B16" s="3">
        <v>204285.42</v>
      </c>
      <c r="C16" s="3">
        <v>388952.15</v>
      </c>
      <c r="D16" s="9">
        <f t="shared" si="0"/>
        <v>52.521992743837515</v>
      </c>
    </row>
    <row r="17" spans="1:4" ht="15.75" customHeight="1">
      <c r="A17" s="2" t="s">
        <v>15</v>
      </c>
      <c r="B17" s="3">
        <v>648181.36</v>
      </c>
      <c r="C17" s="3">
        <v>1259681.99</v>
      </c>
      <c r="D17" s="9">
        <f t="shared" si="0"/>
        <v>51.455951989914531</v>
      </c>
    </row>
    <row r="18" spans="1:4" ht="15.75" customHeight="1">
      <c r="A18" s="2" t="s">
        <v>16</v>
      </c>
      <c r="B18" s="3">
        <v>359889.93</v>
      </c>
      <c r="C18" s="3">
        <v>594859.88</v>
      </c>
      <c r="D18" s="9">
        <f t="shared" si="0"/>
        <v>60.499950005033121</v>
      </c>
    </row>
    <row r="19" spans="1:4" ht="15.75" customHeight="1">
      <c r="A19" s="2" t="s">
        <v>17</v>
      </c>
      <c r="B19" s="3">
        <v>1293154.54</v>
      </c>
      <c r="C19" s="3">
        <v>2908864.96</v>
      </c>
      <c r="D19" s="9">
        <f t="shared" si="0"/>
        <v>44.455640182072941</v>
      </c>
    </row>
    <row r="20" spans="1:4" ht="15.75" customHeight="1">
      <c r="A20" s="2" t="s">
        <v>18</v>
      </c>
      <c r="B20" s="3">
        <v>361698.33</v>
      </c>
      <c r="C20" s="3">
        <v>674737.78</v>
      </c>
      <c r="D20" s="9">
        <f t="shared" si="0"/>
        <v>53.605762226623803</v>
      </c>
    </row>
    <row r="21" spans="1:4" ht="15.75" customHeight="1">
      <c r="A21" s="2" t="s">
        <v>2</v>
      </c>
      <c r="B21" s="3">
        <v>348974.28</v>
      </c>
      <c r="C21" s="3">
        <v>735674.01</v>
      </c>
      <c r="D21" s="9">
        <f t="shared" si="0"/>
        <v>47.435994102877174</v>
      </c>
    </row>
    <row r="22" spans="1:4" ht="15.75" customHeight="1">
      <c r="A22" s="2" t="s">
        <v>3</v>
      </c>
      <c r="B22" s="3">
        <v>303294.99</v>
      </c>
      <c r="C22" s="3">
        <v>510176.96</v>
      </c>
      <c r="D22" s="9">
        <f t="shared" si="0"/>
        <v>59.448978252565531</v>
      </c>
    </row>
    <row r="23" spans="1:4" ht="15.75" customHeight="1">
      <c r="A23" s="4"/>
      <c r="B23" s="11">
        <v>0</v>
      </c>
      <c r="C23" s="12">
        <v>0</v>
      </c>
      <c r="D23" s="13"/>
    </row>
    <row r="24" spans="1:4" ht="18" customHeight="1">
      <c r="A24" s="10"/>
      <c r="B24" s="10"/>
      <c r="C24" s="10"/>
      <c r="D24" s="1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topLeftCell="A4" workbookViewId="0">
      <selection activeCell="B22" sqref="B22"/>
    </sheetView>
  </sheetViews>
  <sheetFormatPr defaultColWidth="17.140625" defaultRowHeight="12.75"/>
  <cols>
    <col min="1" max="1" width="25.7109375" customWidth="1"/>
    <col min="2" max="6" width="11.7109375" customWidth="1"/>
    <col min="7" max="7" width="13" customWidth="1"/>
    <col min="8" max="9" width="12" customWidth="1"/>
    <col min="10" max="10" width="13" customWidth="1"/>
    <col min="11" max="11" width="9.140625" customWidth="1"/>
    <col min="12" max="12" width="9.85546875" customWidth="1"/>
    <col min="13" max="13" width="9.5703125" customWidth="1"/>
  </cols>
  <sheetData>
    <row r="1" spans="1:13" ht="18" customHeight="1">
      <c r="A1" s="78" t="s">
        <v>29</v>
      </c>
      <c r="B1" s="78"/>
      <c r="C1" s="79"/>
      <c r="D1" s="79"/>
      <c r="E1" s="79"/>
      <c r="F1" s="79"/>
      <c r="G1" s="79"/>
    </row>
    <row r="2" spans="1:13">
      <c r="A2" t="s">
        <v>44</v>
      </c>
    </row>
    <row r="3" spans="1:13">
      <c r="A3" s="27" t="s">
        <v>43</v>
      </c>
      <c r="C3" s="14"/>
      <c r="D3" s="27"/>
      <c r="K3" s="80"/>
      <c r="L3" s="80"/>
      <c r="M3" s="80"/>
    </row>
    <row r="4" spans="1:13" ht="75" customHeight="1">
      <c r="A4" s="16"/>
      <c r="B4" s="28" t="s">
        <v>30</v>
      </c>
      <c r="C4" s="31" t="s">
        <v>31</v>
      </c>
      <c r="D4" s="28" t="s">
        <v>32</v>
      </c>
      <c r="E4" s="31" t="s">
        <v>33</v>
      </c>
      <c r="F4" s="43" t="s">
        <v>26</v>
      </c>
      <c r="G4" s="49" t="s">
        <v>35</v>
      </c>
      <c r="H4" s="46" t="s">
        <v>36</v>
      </c>
      <c r="I4" s="51" t="s">
        <v>37</v>
      </c>
      <c r="J4" s="58" t="s">
        <v>38</v>
      </c>
      <c r="K4" s="46" t="s">
        <v>36</v>
      </c>
      <c r="L4" s="51" t="s">
        <v>37</v>
      </c>
      <c r="M4" s="58" t="s">
        <v>38</v>
      </c>
    </row>
    <row r="5" spans="1:13" ht="29.25" customHeight="1">
      <c r="A5" s="31" t="s">
        <v>39</v>
      </c>
      <c r="B5" s="30"/>
      <c r="C5" s="29"/>
      <c r="D5" s="17"/>
      <c r="E5" s="17"/>
      <c r="F5" s="47">
        <v>1.032</v>
      </c>
      <c r="G5" s="48"/>
      <c r="H5" s="44">
        <v>1.036</v>
      </c>
      <c r="I5" s="45">
        <v>1.0389999999999999</v>
      </c>
      <c r="J5" s="59">
        <v>1.04</v>
      </c>
      <c r="K5" s="61" t="s">
        <v>27</v>
      </c>
      <c r="L5" s="52" t="s">
        <v>27</v>
      </c>
      <c r="M5" s="62" t="s">
        <v>27</v>
      </c>
    </row>
    <row r="6" spans="1:13" ht="15.75" customHeight="1">
      <c r="A6" s="33" t="s">
        <v>4</v>
      </c>
      <c r="B6" s="37">
        <v>-250.11</v>
      </c>
      <c r="C6" s="56"/>
      <c r="D6" s="38">
        <v>4486.1499999999996</v>
      </c>
      <c r="E6" s="26">
        <f>ROUND(D6/15*100/1000,0)</f>
        <v>30</v>
      </c>
      <c r="F6" s="17">
        <v>1.032</v>
      </c>
      <c r="G6" s="26">
        <f>ROUND(C6*F6+E6,0)</f>
        <v>30</v>
      </c>
      <c r="H6" s="50">
        <f>ROUND(G6*H$5,0)</f>
        <v>31</v>
      </c>
      <c r="I6" s="32">
        <f>ROUND(H6*I$5,0)</f>
        <v>32</v>
      </c>
      <c r="J6" s="60">
        <f>ROUND(I6*J$5,0)</f>
        <v>33</v>
      </c>
      <c r="K6" s="75">
        <f>ROUND(H6*K$5,0)</f>
        <v>5</v>
      </c>
      <c r="L6" s="76">
        <f>ROUND(I6*L$5,0)</f>
        <v>5</v>
      </c>
      <c r="M6" s="77">
        <f>ROUND(J6*M$5,0)</f>
        <v>5</v>
      </c>
    </row>
    <row r="7" spans="1:13" ht="15.75" customHeight="1">
      <c r="A7" s="71"/>
      <c r="B7" s="72"/>
      <c r="C7" s="73"/>
      <c r="D7" s="74"/>
      <c r="E7" s="74"/>
      <c r="F7" s="39"/>
      <c r="G7" s="40"/>
      <c r="H7" s="10"/>
      <c r="I7" s="32"/>
      <c r="J7" s="34"/>
      <c r="K7" s="64"/>
      <c r="L7" s="15"/>
      <c r="M7" s="63"/>
    </row>
    <row r="8" spans="1:13" ht="18" customHeight="1">
      <c r="A8" s="18" t="s">
        <v>23</v>
      </c>
      <c r="B8" s="19">
        <v>1030.48</v>
      </c>
      <c r="C8" s="19"/>
      <c r="D8" s="41">
        <v>25663.91</v>
      </c>
      <c r="E8" s="20"/>
      <c r="F8" s="20"/>
      <c r="G8" s="20"/>
      <c r="H8" s="19"/>
      <c r="I8" s="23"/>
      <c r="J8" s="35"/>
      <c r="K8" s="65"/>
      <c r="L8" s="24"/>
      <c r="M8" s="66"/>
    </row>
    <row r="9" spans="1:13">
      <c r="A9" s="54" t="s">
        <v>28</v>
      </c>
      <c r="B9" s="42" t="s">
        <v>24</v>
      </c>
      <c r="C9" s="22"/>
      <c r="D9" s="42" t="s">
        <v>34</v>
      </c>
      <c r="E9" s="25"/>
      <c r="F9" s="25"/>
      <c r="G9" s="25"/>
      <c r="H9" s="22"/>
      <c r="I9" s="25"/>
      <c r="J9" s="36"/>
      <c r="K9" s="67" t="s">
        <v>40</v>
      </c>
      <c r="L9" s="53" t="s">
        <v>41</v>
      </c>
      <c r="M9" s="68" t="s">
        <v>42</v>
      </c>
    </row>
    <row r="10" spans="1:13">
      <c r="A10" s="18" t="s">
        <v>25</v>
      </c>
      <c r="B10" s="19">
        <f>ROUND(B8/57.2*100,0)</f>
        <v>1802</v>
      </c>
      <c r="C10" s="19"/>
      <c r="D10" s="19">
        <f>ROUND(D8/58.74*100,0)</f>
        <v>43691</v>
      </c>
      <c r="E10" s="20"/>
      <c r="F10" s="20"/>
      <c r="G10" s="24"/>
      <c r="H10" s="19"/>
      <c r="I10" s="21"/>
      <c r="J10" s="35"/>
      <c r="K10" s="65"/>
      <c r="L10" s="19"/>
      <c r="M10" s="66"/>
    </row>
    <row r="11" spans="1:13">
      <c r="A11" s="55"/>
      <c r="B11" s="10"/>
      <c r="C11" s="10"/>
      <c r="D11" s="10"/>
      <c r="E11" s="10"/>
      <c r="F11" s="10"/>
      <c r="G11" s="10"/>
      <c r="H11" s="10"/>
      <c r="I11" s="10"/>
      <c r="J11" s="34"/>
      <c r="K11" s="69"/>
      <c r="L11" s="57"/>
      <c r="M11" s="70"/>
    </row>
  </sheetData>
  <mergeCells count="2">
    <mergeCell ref="A1:G1"/>
    <mergeCell ref="K3:M3"/>
  </mergeCells>
  <pageMargins left="0.25" right="0.25" top="0.75" bottom="0.75" header="0.3" footer="0.3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2021г НДФЛ ИП)</vt:lpstr>
      <vt:lpstr>'2017 год'!_ФильтрБазыДанных</vt:lpstr>
      <vt:lpstr>'2021г НДФЛ ИП)'!_ФильтрБазыДанных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2019-11-12T13:43:12Z</cp:lastPrinted>
  <dcterms:created xsi:type="dcterms:W3CDTF">2019-07-04T05:51:15Z</dcterms:created>
  <dcterms:modified xsi:type="dcterms:W3CDTF">2020-12-01T12:11:13Z</dcterms:modified>
</cp:coreProperties>
</file>