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1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1'!$9:$24</definedName>
    <definedName name="_xlnm._FilterDatabase" localSheetId="1" hidden="1">'Приложение № 2'!#REF!</definedName>
    <definedName name="_xlnm._FilterDatabase" localSheetId="2" hidden="1">'Приложение № 3'!$25:$25</definedName>
    <definedName name="_xlnm._FilterDatabase" localSheetId="3" hidden="1">'Приложение № 4'!$A$11:$M$28</definedName>
    <definedName name="_xlnm.Print_Area" localSheetId="0">'Приложение № 1'!$A$1:$G$27</definedName>
    <definedName name="_xlnm.Print_Area" localSheetId="1">'Приложение № 2'!$A$1:$M$28</definedName>
    <definedName name="_xlnm.Print_Area" localSheetId="2">'Приложение № 3'!$A$1:$G$28</definedName>
    <definedName name="_xlnm.Print_Area" localSheetId="3">'Приложение № 4'!$A$1:$M$28</definedName>
  </definedNames>
  <calcPr calcId="114210" fullCalcOnLoad="1"/>
</workbook>
</file>

<file path=xl/calcChain.xml><?xml version="1.0" encoding="utf-8"?>
<calcChain xmlns="http://schemas.openxmlformats.org/spreadsheetml/2006/main">
  <c r="D24" i="3"/>
  <c r="E24"/>
  <c r="F24"/>
  <c r="G24"/>
  <c r="C24"/>
  <c r="G25" i="2"/>
  <c r="H25"/>
  <c r="I25"/>
  <c r="J25"/>
  <c r="F26"/>
  <c r="D13" i="6"/>
  <c r="E13"/>
  <c r="F13"/>
  <c r="G13"/>
  <c r="C13"/>
  <c r="G13" i="1"/>
  <c r="H13"/>
  <c r="I13"/>
  <c r="J13"/>
  <c r="K13"/>
  <c r="D22" i="6"/>
  <c r="E22"/>
  <c r="F22"/>
  <c r="G22"/>
  <c r="C22"/>
  <c r="F14" i="1"/>
  <c r="F15"/>
  <c r="G22"/>
  <c r="G20"/>
  <c r="H22"/>
  <c r="H20"/>
  <c r="I22"/>
  <c r="I20"/>
  <c r="J22"/>
  <c r="J20"/>
  <c r="K22"/>
  <c r="K20"/>
  <c r="K25" i="2"/>
  <c r="F28"/>
  <c r="F27"/>
  <c r="F14"/>
  <c r="D12" i="3"/>
  <c r="E12"/>
  <c r="F12"/>
  <c r="G12"/>
  <c r="C12"/>
  <c r="F25" i="2"/>
  <c r="I27" i="1"/>
  <c r="I25"/>
  <c r="K27"/>
  <c r="K25"/>
  <c r="J27"/>
  <c r="J25"/>
  <c r="H27"/>
  <c r="H25"/>
  <c r="G27"/>
  <c r="G25"/>
  <c r="F23"/>
  <c r="F22"/>
  <c r="F20"/>
  <c r="F18"/>
  <c r="F17"/>
  <c r="F16"/>
  <c r="K11"/>
  <c r="J11"/>
  <c r="I11"/>
  <c r="H11"/>
  <c r="G11"/>
  <c r="F13"/>
  <c r="F11"/>
  <c r="F28"/>
  <c r="F27"/>
  <c r="F25"/>
  <c r="J9"/>
  <c r="I9"/>
  <c r="H9"/>
  <c r="K9"/>
  <c r="F9"/>
  <c r="H9" i="6"/>
  <c r="G9" i="1"/>
  <c r="G27" i="6"/>
  <c r="G25"/>
  <c r="F27"/>
  <c r="F25"/>
  <c r="E27"/>
  <c r="E25"/>
  <c r="D27"/>
  <c r="D25"/>
  <c r="C27"/>
  <c r="C25"/>
  <c r="G20"/>
  <c r="F20"/>
  <c r="E20"/>
  <c r="D20"/>
  <c r="C20"/>
  <c r="G11"/>
  <c r="F11"/>
  <c r="E11"/>
  <c r="D11"/>
  <c r="C11"/>
  <c r="F9"/>
  <c r="D9"/>
  <c r="E9"/>
  <c r="G9"/>
  <c r="C9"/>
  <c r="H10"/>
  <c r="G22" i="3"/>
  <c r="F22"/>
  <c r="E22"/>
  <c r="D22"/>
  <c r="C22"/>
  <c r="G17"/>
  <c r="G15"/>
  <c r="F17"/>
  <c r="F15"/>
  <c r="E17"/>
  <c r="E15"/>
  <c r="D17"/>
  <c r="D15"/>
  <c r="C17"/>
  <c r="C15"/>
  <c r="G10"/>
  <c r="F10"/>
  <c r="E10"/>
  <c r="D10"/>
  <c r="C10"/>
  <c r="K23" i="2"/>
  <c r="J23"/>
  <c r="I23"/>
  <c r="H23"/>
  <c r="G23"/>
  <c r="F21"/>
  <c r="F20"/>
  <c r="F19"/>
  <c r="K18"/>
  <c r="K16"/>
  <c r="J18"/>
  <c r="J16"/>
  <c r="I18"/>
  <c r="I16"/>
  <c r="H18"/>
  <c r="H16"/>
  <c r="G18"/>
  <c r="G16"/>
  <c r="F13"/>
  <c r="F11"/>
  <c r="K13"/>
  <c r="K11"/>
  <c r="J13"/>
  <c r="J11"/>
  <c r="I13"/>
  <c r="I11"/>
  <c r="H13"/>
  <c r="H11"/>
  <c r="G13"/>
  <c r="G11"/>
  <c r="F23"/>
  <c r="F18"/>
  <c r="F16"/>
  <c r="G8" i="3"/>
  <c r="H10"/>
  <c r="C8"/>
  <c r="F8"/>
  <c r="E8"/>
  <c r="D8"/>
  <c r="G9" i="2"/>
  <c r="H9"/>
  <c r="I9"/>
  <c r="J9"/>
  <c r="K9"/>
  <c r="F9"/>
  <c r="H8" i="3"/>
</calcChain>
</file>

<file path=xl/sharedStrings.xml><?xml version="1.0" encoding="utf-8"?>
<sst xmlns="http://schemas.openxmlformats.org/spreadsheetml/2006/main" count="274" uniqueCount="63">
  <si>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</si>
  <si>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</si>
  <si>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</si>
  <si>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</si>
  <si>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</si>
  <si>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2020-2022 годы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</si>
  <si>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</si>
  <si>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</si>
  <si>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</si>
  <si>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</si>
  <si>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</si>
  <si>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Приложение № 1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</si>
  <si>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</si>
  <si>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</si>
  <si>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</si>
  <si>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</si>
  <si>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</si>
  <si>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</si>
  <si>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2020 год</t>
  </si>
  <si>
    <t>Итого по 2020 году</t>
  </si>
  <si>
    <t>2021 год</t>
  </si>
  <si>
    <t>Итого по 2021 году</t>
  </si>
  <si>
    <t>2022 год</t>
  </si>
  <si>
    <t>Итого по 2022 году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</si>
  <si>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</si>
  <si>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</si>
  <si>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</si>
  <si>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Перечь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(строительно-монтажные работы)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</si>
  <si>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2020-2022 годы 
(строительно-монтажные работы)
</t>
  </si>
  <si>
    <t xml:space="preserve">Перечь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(проектные работы)
</t>
  </si>
  <si>
    <t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2020-2022 годы
(проектные работы)</t>
  </si>
  <si>
    <t>12.2021</t>
  </si>
  <si>
    <t>12.2022</t>
  </si>
  <si>
    <t>х</t>
  </si>
  <si>
    <t>пос. Переволоцкий, ул. Пролетарская, д. 84</t>
  </si>
  <si>
    <t>пос. Переволоцкий, ул. Тракторная, д. 4</t>
  </si>
  <si>
    <t>пос. Переволоцкий, ул. Западная, д. 9</t>
  </si>
  <si>
    <t>пос. Переволоцкий, ул. Ленинская, д. 137а</t>
  </si>
  <si>
    <t>пос. Переволоцкий, ул. Ленинская, д. 110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</si>
  <si>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</si>
  <si>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</si>
  <si>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</si>
  <si>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</si>
  <si>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</si>
  <si>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</si>
  <si>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</si>
  <si>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</si>
  <si>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</si>
  <si>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</si>
  <si>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</si>
  <si>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</si>
  <si>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и (или) переустройство крыши</t>
  </si>
  <si>
    <t>утепление и (или) ремонт фасада</t>
  </si>
  <si>
    <t>пос. Переволоцкий, ул. Пролетарская, д. 96</t>
  </si>
  <si>
    <t>пос. Переволоцкий, ул. Ленинская, д. 84</t>
  </si>
  <si>
    <t>-</t>
  </si>
  <si>
    <t>пос. Переволоцкий, ул. Нефтяников, д. 14</t>
  </si>
  <si>
    <t>Итого по муниципальному образованию Переволоцкий поссовет</t>
  </si>
  <si>
    <t>1. Муниципальное образование Переволоцкий поссовет</t>
  </si>
  <si>
    <t>Всего помуниципальному образованию  Переволоцкий поссовет</t>
  </si>
  <si>
    <t>1. Муниципальное образование Переволоцкийпоссовет</t>
  </si>
  <si>
    <t>Всего по МО Переволоцкий поссовет</t>
  </si>
  <si>
    <t>Итого поМО Переволоцкий поссовет</t>
  </si>
</sst>
</file>

<file path=xl/styles.xml><?xml version="1.0" encoding="utf-8"?>
<styleSheet xmlns="http://schemas.openxmlformats.org/spreadsheetml/2006/main">
  <numFmts count="1">
    <numFmt numFmtId="164" formatCode="mm/yyyy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7" fillId="0" borderId="0"/>
  </cellStyleXfs>
  <cellXfs count="99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3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quotePrefix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4" fontId="4" fillId="0" borderId="0" xfId="0" applyNumberFormat="1" applyFont="1" applyFill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topLeftCell="A4" zoomScaleNormal="100" zoomScaleSheetLayoutView="100" workbookViewId="0">
      <selection activeCell="A9" sqref="A9:G9"/>
    </sheetView>
  </sheetViews>
  <sheetFormatPr defaultRowHeight="12.75"/>
  <cols>
    <col min="1" max="1" width="6.140625" style="1" customWidth="1"/>
    <col min="2" max="2" width="37.14062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2.28515625" style="1" bestFit="1" customWidth="1"/>
    <col min="9" max="16384" width="9.140625" style="1"/>
  </cols>
  <sheetData>
    <row r="1" spans="1:8" ht="15" customHeight="1">
      <c r="D1" s="4"/>
      <c r="E1" s="4"/>
      <c r="F1" s="4" t="s">
        <v>11</v>
      </c>
    </row>
    <row r="2" spans="1:8" ht="81" customHeight="1">
      <c r="D2" s="5"/>
      <c r="F2" s="77" t="s">
        <v>5</v>
      </c>
      <c r="G2" s="77"/>
    </row>
    <row r="3" spans="1:8" ht="69.75" customHeight="1">
      <c r="B3" s="6"/>
      <c r="C3" s="78" t="s">
        <v>27</v>
      </c>
      <c r="D3" s="78"/>
      <c r="E3" s="78"/>
      <c r="F3" s="4"/>
      <c r="G3" s="4"/>
    </row>
    <row r="5" spans="1:8" ht="39.75" customHeight="1">
      <c r="A5" s="80" t="s">
        <v>0</v>
      </c>
      <c r="B5" s="80" t="s">
        <v>24</v>
      </c>
      <c r="C5" s="56" t="s">
        <v>10</v>
      </c>
      <c r="D5" s="56" t="s">
        <v>9</v>
      </c>
      <c r="E5" s="56" t="s">
        <v>25</v>
      </c>
      <c r="F5" s="58" t="s">
        <v>14</v>
      </c>
      <c r="G5" s="56" t="s">
        <v>26</v>
      </c>
    </row>
    <row r="6" spans="1:8" ht="13.5" customHeight="1">
      <c r="A6" s="80"/>
      <c r="B6" s="80"/>
      <c r="C6" s="56" t="s">
        <v>8</v>
      </c>
      <c r="D6" s="56" t="s">
        <v>39</v>
      </c>
      <c r="E6" s="58" t="s">
        <v>40</v>
      </c>
      <c r="F6" s="8" t="s">
        <v>41</v>
      </c>
      <c r="G6" s="8" t="s">
        <v>42</v>
      </c>
    </row>
    <row r="7" spans="1:8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8">
      <c r="A8" s="81" t="s">
        <v>59</v>
      </c>
      <c r="B8" s="81"/>
      <c r="C8" s="3">
        <f>C10+C15+C22</f>
        <v>4533.6000000000004</v>
      </c>
      <c r="D8" s="3">
        <f>D10+D15+D22</f>
        <v>177</v>
      </c>
      <c r="E8" s="3">
        <f>E10+E15+E22</f>
        <v>7</v>
      </c>
      <c r="F8" s="3">
        <f>F10+F15+F22</f>
        <v>7</v>
      </c>
      <c r="G8" s="3">
        <f>G10+G15+G22</f>
        <v>17737250.380000003</v>
      </c>
      <c r="H8" s="61">
        <f ca="1">'Приложение № 2'!F9</f>
        <v>17737250.380000003</v>
      </c>
    </row>
    <row r="9" spans="1:8">
      <c r="A9" s="79" t="s">
        <v>18</v>
      </c>
      <c r="B9" s="79"/>
      <c r="C9" s="79"/>
      <c r="D9" s="79"/>
      <c r="E9" s="79"/>
      <c r="F9" s="79"/>
      <c r="G9" s="79"/>
    </row>
    <row r="10" spans="1:8" ht="15.75" customHeight="1">
      <c r="A10" s="76" t="s">
        <v>19</v>
      </c>
      <c r="B10" s="76"/>
      <c r="C10" s="2">
        <f>C12</f>
        <v>587.79999999999995</v>
      </c>
      <c r="D10" s="2">
        <f>D12</f>
        <v>26</v>
      </c>
      <c r="E10" s="2">
        <f>E12</f>
        <v>1</v>
      </c>
      <c r="F10" s="2">
        <f>F12</f>
        <v>1</v>
      </c>
      <c r="G10" s="2">
        <f>G12</f>
        <v>1996639.41</v>
      </c>
      <c r="H10" s="45">
        <f ca="1">G8+'Приложение № 3'!G9</f>
        <v>18248313.530000001</v>
      </c>
    </row>
    <row r="11" spans="1:8" s="24" customFormat="1" ht="14.25" customHeight="1">
      <c r="A11" s="68" t="s">
        <v>58</v>
      </c>
      <c r="B11" s="69"/>
      <c r="C11" s="69"/>
      <c r="D11" s="69"/>
      <c r="E11" s="69"/>
      <c r="F11" s="69"/>
      <c r="G11" s="70"/>
    </row>
    <row r="12" spans="1:8" s="24" customFormat="1" ht="26.25" customHeight="1">
      <c r="A12" s="82" t="s">
        <v>57</v>
      </c>
      <c r="B12" s="82"/>
      <c r="C12" s="27">
        <f>SUM(C13:C13)</f>
        <v>587.79999999999995</v>
      </c>
      <c r="D12" s="27">
        <f>SUM(D13:D13)</f>
        <v>26</v>
      </c>
      <c r="E12" s="27">
        <f>SUM(E13:E13)</f>
        <v>1</v>
      </c>
      <c r="F12" s="27">
        <f>SUM(F13:F13)</f>
        <v>1</v>
      </c>
      <c r="G12" s="27">
        <f>SUM(G13:G13)</f>
        <v>1996639.41</v>
      </c>
      <c r="H12" s="59"/>
    </row>
    <row r="13" spans="1:8" s="24" customFormat="1" ht="25.5" customHeight="1">
      <c r="A13" s="41">
        <v>1</v>
      </c>
      <c r="B13" s="32" t="s">
        <v>38</v>
      </c>
      <c r="C13" s="34">
        <v>587.79999999999995</v>
      </c>
      <c r="D13" s="44">
        <v>26</v>
      </c>
      <c r="E13" s="44">
        <v>1</v>
      </c>
      <c r="F13" s="44">
        <v>1</v>
      </c>
      <c r="G13" s="35">
        <v>1996639.41</v>
      </c>
      <c r="H13" s="59"/>
    </row>
    <row r="14" spans="1:8" ht="15" customHeight="1">
      <c r="A14" s="73" t="s">
        <v>20</v>
      </c>
      <c r="B14" s="74"/>
      <c r="C14" s="74"/>
      <c r="D14" s="74"/>
      <c r="E14" s="74"/>
      <c r="F14" s="74"/>
      <c r="G14" s="75"/>
      <c r="H14" s="59"/>
    </row>
    <row r="15" spans="1:8" ht="12" customHeight="1">
      <c r="A15" s="67" t="s">
        <v>21</v>
      </c>
      <c r="B15" s="67"/>
      <c r="C15" s="2">
        <f>C17</f>
        <v>2895.3</v>
      </c>
      <c r="D15" s="2">
        <f>D17</f>
        <v>111</v>
      </c>
      <c r="E15" s="2">
        <f>E17</f>
        <v>3</v>
      </c>
      <c r="F15" s="2">
        <f>F17</f>
        <v>3</v>
      </c>
      <c r="G15" s="2">
        <f>G17</f>
        <v>11437221.41</v>
      </c>
      <c r="H15" s="59"/>
    </row>
    <row r="16" spans="1:8" s="24" customFormat="1" ht="15" customHeight="1">
      <c r="A16" s="68" t="s">
        <v>58</v>
      </c>
      <c r="B16" s="69"/>
      <c r="C16" s="69"/>
      <c r="D16" s="69"/>
      <c r="E16" s="69"/>
      <c r="F16" s="69"/>
      <c r="G16" s="70"/>
      <c r="H16" s="59"/>
    </row>
    <row r="17" spans="1:13" s="24" customFormat="1" ht="24.75" customHeight="1">
      <c r="A17" s="71" t="s">
        <v>57</v>
      </c>
      <c r="B17" s="72"/>
      <c r="C17" s="27">
        <f>SUM(C18:C20)</f>
        <v>2895.3</v>
      </c>
      <c r="D17" s="28">
        <f>SUM(D18:D20)</f>
        <v>111</v>
      </c>
      <c r="E17" s="28">
        <f>SUM(E18:E20)</f>
        <v>3</v>
      </c>
      <c r="F17" s="28">
        <f>SUM(F18:F20)</f>
        <v>3</v>
      </c>
      <c r="G17" s="27">
        <f>SUM(G18:G20)</f>
        <v>11437221.41</v>
      </c>
      <c r="H17" s="59"/>
    </row>
    <row r="18" spans="1:13" s="24" customFormat="1" ht="29.25" customHeight="1">
      <c r="A18" s="38">
        <v>1</v>
      </c>
      <c r="B18" s="48" t="s">
        <v>34</v>
      </c>
      <c r="C18" s="34">
        <v>1281.4000000000001</v>
      </c>
      <c r="D18" s="33">
        <v>57</v>
      </c>
      <c r="E18" s="33">
        <v>1</v>
      </c>
      <c r="F18" s="43">
        <v>1</v>
      </c>
      <c r="G18" s="35">
        <v>5817740.8499999996</v>
      </c>
      <c r="H18" s="59"/>
      <c r="I18" s="47"/>
      <c r="J18" s="47"/>
      <c r="K18" s="47"/>
      <c r="L18" s="49"/>
      <c r="M18" s="46"/>
    </row>
    <row r="19" spans="1:13" s="24" customFormat="1" ht="29.25" customHeight="1">
      <c r="A19" s="50">
        <v>2</v>
      </c>
      <c r="B19" s="51" t="s">
        <v>53</v>
      </c>
      <c r="C19" s="34">
        <v>791.1</v>
      </c>
      <c r="D19" s="33">
        <v>26</v>
      </c>
      <c r="E19" s="33">
        <v>1</v>
      </c>
      <c r="F19" s="43">
        <v>1</v>
      </c>
      <c r="G19" s="52">
        <v>3143704.63</v>
      </c>
      <c r="H19" s="59"/>
      <c r="I19" s="47"/>
      <c r="J19" s="47"/>
      <c r="K19" s="47"/>
      <c r="L19" s="49"/>
      <c r="M19" s="46"/>
    </row>
    <row r="20" spans="1:13" s="24" customFormat="1" ht="29.25" customHeight="1">
      <c r="A20" s="38">
        <v>3</v>
      </c>
      <c r="B20" s="53" t="s">
        <v>35</v>
      </c>
      <c r="C20" s="34">
        <v>822.8</v>
      </c>
      <c r="D20" s="33">
        <v>28</v>
      </c>
      <c r="E20" s="33">
        <v>1</v>
      </c>
      <c r="F20" s="43">
        <v>1</v>
      </c>
      <c r="G20" s="52">
        <v>2475775.9300000002</v>
      </c>
      <c r="H20" s="59"/>
      <c r="I20" s="47"/>
      <c r="J20" s="47"/>
      <c r="K20" s="47"/>
      <c r="L20" s="49"/>
      <c r="M20" s="46"/>
    </row>
    <row r="21" spans="1:13" ht="15" customHeight="1">
      <c r="A21" s="73" t="s">
        <v>22</v>
      </c>
      <c r="B21" s="74"/>
      <c r="C21" s="74"/>
      <c r="D21" s="74"/>
      <c r="E21" s="74"/>
      <c r="F21" s="74"/>
      <c r="G21" s="75"/>
      <c r="H21" s="59"/>
    </row>
    <row r="22" spans="1:13" ht="15.75" customHeight="1">
      <c r="A22" s="76" t="s">
        <v>23</v>
      </c>
      <c r="B22" s="76"/>
      <c r="C22" s="2">
        <f>C24</f>
        <v>1050.5</v>
      </c>
      <c r="D22" s="2">
        <f>D24</f>
        <v>40</v>
      </c>
      <c r="E22" s="2">
        <f>E24</f>
        <v>3</v>
      </c>
      <c r="F22" s="2">
        <f>F24</f>
        <v>3</v>
      </c>
      <c r="G22" s="2">
        <f>G24</f>
        <v>4303389.5600000005</v>
      </c>
      <c r="H22" s="59"/>
    </row>
    <row r="23" spans="1:13" s="24" customFormat="1" ht="15" customHeight="1">
      <c r="A23" s="68" t="s">
        <v>58</v>
      </c>
      <c r="B23" s="69"/>
      <c r="C23" s="69"/>
      <c r="D23" s="69"/>
      <c r="E23" s="69"/>
      <c r="F23" s="69"/>
      <c r="G23" s="70"/>
      <c r="H23" s="59"/>
    </row>
    <row r="24" spans="1:13" s="24" customFormat="1" ht="29.25" customHeight="1">
      <c r="A24" s="71" t="s">
        <v>57</v>
      </c>
      <c r="B24" s="72"/>
      <c r="C24" s="27">
        <f>SUM(C25:C27)</f>
        <v>1050.5</v>
      </c>
      <c r="D24" s="27">
        <f>SUM(D25:D27)</f>
        <v>40</v>
      </c>
      <c r="E24" s="27">
        <f>SUM(E25:E27)</f>
        <v>3</v>
      </c>
      <c r="F24" s="27">
        <f>SUM(F25:F27)</f>
        <v>3</v>
      </c>
      <c r="G24" s="27">
        <f>SUM(G25:G27)</f>
        <v>4303389.5600000005</v>
      </c>
      <c r="H24" s="59"/>
    </row>
    <row r="25" spans="1:13" s="42" customFormat="1">
      <c r="A25" s="31">
        <v>1</v>
      </c>
      <c r="B25" s="32" t="s">
        <v>36</v>
      </c>
      <c r="C25" s="34">
        <v>321.10000000000002</v>
      </c>
      <c r="D25" s="37">
        <v>11</v>
      </c>
      <c r="E25" s="38">
        <v>1</v>
      </c>
      <c r="F25" s="43">
        <v>1</v>
      </c>
      <c r="G25" s="35">
        <v>1835329.55</v>
      </c>
    </row>
    <row r="26" spans="1:13" s="42" customFormat="1">
      <c r="A26" s="31">
        <v>1</v>
      </c>
      <c r="B26" s="32" t="s">
        <v>54</v>
      </c>
      <c r="C26" s="34">
        <v>358</v>
      </c>
      <c r="D26" s="37">
        <v>14</v>
      </c>
      <c r="E26" s="38">
        <v>1</v>
      </c>
      <c r="F26" s="43">
        <v>1</v>
      </c>
      <c r="G26" s="35">
        <v>1317561.98</v>
      </c>
      <c r="H26" s="59"/>
    </row>
    <row r="27" spans="1:13" s="42" customFormat="1">
      <c r="A27" s="31">
        <v>2</v>
      </c>
      <c r="B27" s="32" t="s">
        <v>56</v>
      </c>
      <c r="C27" s="34">
        <v>371.4</v>
      </c>
      <c r="D27" s="37">
        <v>15</v>
      </c>
      <c r="E27" s="38">
        <v>1</v>
      </c>
      <c r="F27" s="43">
        <v>1</v>
      </c>
      <c r="G27" s="35">
        <v>1150498.03</v>
      </c>
      <c r="H27" s="59"/>
    </row>
  </sheetData>
  <mergeCells count="17">
    <mergeCell ref="F2:G2"/>
    <mergeCell ref="C3:E3"/>
    <mergeCell ref="A14:G14"/>
    <mergeCell ref="A9:G9"/>
    <mergeCell ref="B5:B6"/>
    <mergeCell ref="A5:A6"/>
    <mergeCell ref="A8:B8"/>
    <mergeCell ref="A10:B10"/>
    <mergeCell ref="A11:G11"/>
    <mergeCell ref="A12:B12"/>
    <mergeCell ref="A15:B15"/>
    <mergeCell ref="A23:G23"/>
    <mergeCell ref="A24:B24"/>
    <mergeCell ref="A21:G21"/>
    <mergeCell ref="A22:B22"/>
    <mergeCell ref="A16:G16"/>
    <mergeCell ref="A17:B17"/>
  </mergeCells>
  <phoneticPr fontId="0" type="noConversion"/>
  <pageMargins left="0" right="0" top="0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topLeftCell="E7" zoomScale="110" zoomScaleNormal="100" zoomScaleSheetLayoutView="110" workbookViewId="0">
      <selection activeCell="A9" sqref="A9:B9"/>
    </sheetView>
  </sheetViews>
  <sheetFormatPr defaultRowHeight="12.75"/>
  <cols>
    <col min="1" max="1" width="5.140625" style="1" customWidth="1"/>
    <col min="2" max="2" width="36.140625" style="1" customWidth="1"/>
    <col min="3" max="3" width="28.42578125" style="1" customWidth="1"/>
    <col min="4" max="4" width="10.85546875" style="1" customWidth="1"/>
    <col min="5" max="5" width="19" style="1" customWidth="1"/>
    <col min="6" max="6" width="16.855468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7.140625" style="1" customWidth="1"/>
    <col min="11" max="11" width="15" style="1" customWidth="1"/>
    <col min="12" max="14" width="9.140625" style="1"/>
    <col min="15" max="15" width="12.85546875" style="1" customWidth="1"/>
    <col min="16" max="18" width="9.140625" style="1"/>
    <col min="19" max="20" width="10.85546875" style="1" bestFit="1" customWidth="1"/>
    <col min="21" max="16384" width="9.140625" style="1"/>
  </cols>
  <sheetData>
    <row r="1" spans="1:19" ht="15" customHeight="1">
      <c r="I1" s="4" t="s">
        <v>15</v>
      </c>
      <c r="J1" s="4"/>
      <c r="K1" s="4"/>
      <c r="L1" s="4"/>
      <c r="M1" s="4"/>
      <c r="N1" s="4"/>
    </row>
    <row r="2" spans="1:19" ht="60" customHeight="1">
      <c r="I2" s="77" t="s">
        <v>5</v>
      </c>
      <c r="J2" s="77"/>
      <c r="K2" s="77"/>
      <c r="L2" s="77"/>
      <c r="M2" s="77"/>
      <c r="N2" s="62"/>
    </row>
    <row r="3" spans="1:19" ht="63.75" customHeight="1">
      <c r="C3" s="78" t="s">
        <v>28</v>
      </c>
      <c r="D3" s="78"/>
      <c r="E3" s="78"/>
      <c r="F3" s="78"/>
      <c r="G3" s="78"/>
      <c r="H3" s="78"/>
    </row>
    <row r="5" spans="1:19" ht="12.75" customHeight="1">
      <c r="A5" s="84" t="s">
        <v>0</v>
      </c>
      <c r="B5" s="84" t="s">
        <v>1</v>
      </c>
      <c r="C5" s="80" t="s">
        <v>43</v>
      </c>
      <c r="D5" s="80" t="s">
        <v>6</v>
      </c>
      <c r="E5" s="80" t="s">
        <v>7</v>
      </c>
      <c r="F5" s="88" t="s">
        <v>2</v>
      </c>
      <c r="G5" s="88"/>
      <c r="H5" s="88"/>
      <c r="I5" s="88"/>
      <c r="J5" s="88"/>
      <c r="K5" s="88"/>
      <c r="L5" s="85" t="s">
        <v>12</v>
      </c>
      <c r="M5" s="85" t="s">
        <v>50</v>
      </c>
      <c r="N5" s="30"/>
    </row>
    <row r="6" spans="1:19">
      <c r="A6" s="84"/>
      <c r="B6" s="84"/>
      <c r="C6" s="80"/>
      <c r="D6" s="80"/>
      <c r="E6" s="80"/>
      <c r="F6" s="89" t="s">
        <v>44</v>
      </c>
      <c r="G6" s="88" t="s">
        <v>3</v>
      </c>
      <c r="H6" s="88"/>
      <c r="I6" s="88"/>
      <c r="J6" s="88"/>
      <c r="K6" s="88"/>
      <c r="L6" s="85"/>
      <c r="M6" s="85"/>
      <c r="N6" s="30"/>
    </row>
    <row r="7" spans="1:19" ht="114" customHeight="1">
      <c r="A7" s="84"/>
      <c r="B7" s="84"/>
      <c r="C7" s="80"/>
      <c r="D7" s="80"/>
      <c r="E7" s="80"/>
      <c r="F7" s="89"/>
      <c r="G7" s="63" t="s">
        <v>45</v>
      </c>
      <c r="H7" s="63" t="s">
        <v>46</v>
      </c>
      <c r="I7" s="63" t="s">
        <v>47</v>
      </c>
      <c r="J7" s="63" t="s">
        <v>48</v>
      </c>
      <c r="K7" s="63" t="s">
        <v>49</v>
      </c>
      <c r="L7" s="85"/>
      <c r="M7" s="85"/>
      <c r="N7" s="30"/>
    </row>
    <row r="8" spans="1:19" ht="12.75" customHeight="1">
      <c r="A8" s="58">
        <v>1</v>
      </c>
      <c r="B8" s="58">
        <v>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13</v>
      </c>
      <c r="M8" s="58">
        <v>14</v>
      </c>
      <c r="N8" s="7"/>
    </row>
    <row r="9" spans="1:19" ht="26.25" customHeight="1">
      <c r="A9" s="86" t="s">
        <v>57</v>
      </c>
      <c r="B9" s="87"/>
      <c r="C9" s="55" t="s">
        <v>4</v>
      </c>
      <c r="D9" s="55" t="s">
        <v>4</v>
      </c>
      <c r="E9" s="55" t="s">
        <v>4</v>
      </c>
      <c r="F9" s="3">
        <f t="shared" ref="F9:K9" si="0">F11+F16+F23</f>
        <v>17737250.380000003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17737250.380000003</v>
      </c>
      <c r="K9" s="3">
        <f t="shared" si="0"/>
        <v>0</v>
      </c>
      <c r="L9" s="55" t="s">
        <v>4</v>
      </c>
      <c r="M9" s="55" t="s">
        <v>4</v>
      </c>
      <c r="N9" s="15"/>
    </row>
    <row r="10" spans="1:19" ht="13.5" customHeight="1">
      <c r="A10" s="83" t="s">
        <v>18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9"/>
    </row>
    <row r="11" spans="1:19" ht="13.5" customHeight="1">
      <c r="A11" s="90" t="s">
        <v>19</v>
      </c>
      <c r="B11" s="90"/>
      <c r="C11" s="55" t="s">
        <v>4</v>
      </c>
      <c r="D11" s="55" t="s">
        <v>4</v>
      </c>
      <c r="E11" s="55" t="s">
        <v>4</v>
      </c>
      <c r="F11" s="2">
        <f t="shared" ref="F11:K11" si="1">F13</f>
        <v>1996639.41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1996639.41</v>
      </c>
      <c r="K11" s="2">
        <f t="shared" si="1"/>
        <v>0</v>
      </c>
      <c r="L11" s="55" t="s">
        <v>4</v>
      </c>
      <c r="M11" s="55" t="s">
        <v>4</v>
      </c>
      <c r="N11" s="15"/>
    </row>
    <row r="12" spans="1:19" s="24" customFormat="1">
      <c r="A12" s="91" t="s">
        <v>58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9" s="24" customFormat="1" ht="27.75" customHeight="1">
      <c r="A13" s="71" t="s">
        <v>57</v>
      </c>
      <c r="B13" s="72"/>
      <c r="C13" s="25" t="s">
        <v>4</v>
      </c>
      <c r="D13" s="64" t="s">
        <v>4</v>
      </c>
      <c r="E13" s="64" t="s">
        <v>4</v>
      </c>
      <c r="F13" s="26">
        <f t="shared" ref="F13:K13" si="2">SUM(F14:F14)</f>
        <v>1996639.41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1996639.41</v>
      </c>
      <c r="K13" s="26">
        <f t="shared" si="2"/>
        <v>0</v>
      </c>
      <c r="L13" s="64" t="s">
        <v>4</v>
      </c>
      <c r="M13" s="26" t="s">
        <v>4</v>
      </c>
    </row>
    <row r="14" spans="1:19" s="24" customFormat="1" ht="25.5">
      <c r="A14" s="31">
        <v>1</v>
      </c>
      <c r="B14" s="32" t="s">
        <v>38</v>
      </c>
      <c r="C14" s="32" t="s">
        <v>51</v>
      </c>
      <c r="D14" s="33" t="s">
        <v>8</v>
      </c>
      <c r="E14" s="35">
        <v>567.79999999999995</v>
      </c>
      <c r="F14" s="35">
        <f>SUM(G14:K14)</f>
        <v>1996639.41</v>
      </c>
      <c r="G14" s="35">
        <v>0</v>
      </c>
      <c r="H14" s="35">
        <v>0</v>
      </c>
      <c r="I14" s="35">
        <v>0</v>
      </c>
      <c r="J14" s="66">
        <v>1996639.41</v>
      </c>
      <c r="K14" s="35">
        <v>0</v>
      </c>
      <c r="L14" s="36">
        <v>44166</v>
      </c>
      <c r="M14" s="33" t="s">
        <v>13</v>
      </c>
    </row>
    <row r="15" spans="1:19" ht="13.5" customHeight="1">
      <c r="A15" s="83" t="s">
        <v>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29"/>
      <c r="R15" s="1" t="e">
        <v>#N/A</v>
      </c>
      <c r="S15" s="1" t="e">
        <v>#N/A</v>
      </c>
    </row>
    <row r="16" spans="1:19" ht="13.5" customHeight="1">
      <c r="A16" s="90" t="s">
        <v>21</v>
      </c>
      <c r="B16" s="90"/>
      <c r="C16" s="55" t="s">
        <v>4</v>
      </c>
      <c r="D16" s="55" t="s">
        <v>4</v>
      </c>
      <c r="E16" s="55" t="s">
        <v>4</v>
      </c>
      <c r="F16" s="2">
        <f t="shared" ref="F16:K16" si="3">F18</f>
        <v>11437221.41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11437221.41</v>
      </c>
      <c r="K16" s="2">
        <f t="shared" si="3"/>
        <v>0</v>
      </c>
      <c r="L16" s="55" t="s">
        <v>4</v>
      </c>
      <c r="M16" s="55" t="s">
        <v>4</v>
      </c>
      <c r="N16" s="15"/>
      <c r="O16" s="45"/>
      <c r="R16" s="1" t="e">
        <v>#N/A</v>
      </c>
      <c r="S16" s="1" t="e">
        <v>#N/A</v>
      </c>
    </row>
    <row r="17" spans="1:20" s="24" customFormat="1" ht="13.5" customHeight="1">
      <c r="A17" s="94" t="s">
        <v>58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20" s="24" customFormat="1" ht="27.75" customHeight="1">
      <c r="A18" s="71" t="s">
        <v>57</v>
      </c>
      <c r="B18" s="72"/>
      <c r="C18" s="25" t="s">
        <v>4</v>
      </c>
      <c r="D18" s="25" t="s">
        <v>4</v>
      </c>
      <c r="E18" s="25" t="s">
        <v>4</v>
      </c>
      <c r="F18" s="27">
        <f t="shared" ref="F18:K18" si="4">SUM(F19:F21)</f>
        <v>11437221.41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11437221.41</v>
      </c>
      <c r="K18" s="27">
        <f t="shared" si="4"/>
        <v>0</v>
      </c>
      <c r="L18" s="25" t="s">
        <v>4</v>
      </c>
      <c r="M18" s="25" t="s">
        <v>4</v>
      </c>
    </row>
    <row r="19" spans="1:20" s="24" customFormat="1" ht="25.5">
      <c r="A19" s="31">
        <v>1</v>
      </c>
      <c r="B19" s="32" t="s">
        <v>34</v>
      </c>
      <c r="C19" s="32" t="s">
        <v>51</v>
      </c>
      <c r="D19" s="39" t="s">
        <v>8</v>
      </c>
      <c r="E19" s="35">
        <v>890</v>
      </c>
      <c r="F19" s="35">
        <f>SUM(G19:K19)</f>
        <v>5817740.8499999996</v>
      </c>
      <c r="G19" s="34">
        <v>0</v>
      </c>
      <c r="H19" s="34">
        <v>0</v>
      </c>
      <c r="I19" s="34">
        <v>0</v>
      </c>
      <c r="J19" s="66">
        <v>5817740.8499999996</v>
      </c>
      <c r="K19" s="34">
        <v>0</v>
      </c>
      <c r="L19" s="40" t="s">
        <v>31</v>
      </c>
      <c r="M19" s="33" t="s">
        <v>13</v>
      </c>
    </row>
    <row r="20" spans="1:20" s="24" customFormat="1" ht="25.5">
      <c r="A20" s="31">
        <v>2</v>
      </c>
      <c r="B20" s="32" t="s">
        <v>53</v>
      </c>
      <c r="C20" s="32" t="s">
        <v>51</v>
      </c>
      <c r="D20" s="39" t="s">
        <v>8</v>
      </c>
      <c r="E20" s="35">
        <v>258</v>
      </c>
      <c r="F20" s="35">
        <f>SUM(G20:K20)</f>
        <v>3143704.63</v>
      </c>
      <c r="G20" s="34">
        <v>0</v>
      </c>
      <c r="H20" s="34">
        <v>0</v>
      </c>
      <c r="I20" s="34">
        <v>0</v>
      </c>
      <c r="J20" s="66">
        <v>3143704.63</v>
      </c>
      <c r="K20" s="34">
        <v>0</v>
      </c>
      <c r="L20" s="40" t="s">
        <v>31</v>
      </c>
      <c r="M20" s="33" t="s">
        <v>13</v>
      </c>
    </row>
    <row r="21" spans="1:20" s="24" customFormat="1">
      <c r="A21" s="31">
        <v>3</v>
      </c>
      <c r="B21" s="32" t="s">
        <v>35</v>
      </c>
      <c r="C21" s="32" t="s">
        <v>52</v>
      </c>
      <c r="D21" s="39" t="s">
        <v>8</v>
      </c>
      <c r="E21" s="35">
        <v>762.8</v>
      </c>
      <c r="F21" s="35">
        <f>SUM(G21:K21)</f>
        <v>2475775.9300000002</v>
      </c>
      <c r="G21" s="34">
        <v>0</v>
      </c>
      <c r="H21" s="34">
        <v>0</v>
      </c>
      <c r="I21" s="34">
        <v>0</v>
      </c>
      <c r="J21" s="66">
        <v>2475775.9300000002</v>
      </c>
      <c r="K21" s="34">
        <v>0</v>
      </c>
      <c r="L21" s="40" t="s">
        <v>31</v>
      </c>
      <c r="M21" s="33" t="s">
        <v>13</v>
      </c>
    </row>
    <row r="22" spans="1:20" ht="13.5" customHeight="1">
      <c r="A22" s="83" t="s">
        <v>22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9"/>
      <c r="R22" s="1" t="e">
        <v>#N/A</v>
      </c>
      <c r="S22" s="1" t="e">
        <v>#N/A</v>
      </c>
    </row>
    <row r="23" spans="1:20" ht="13.5" customHeight="1">
      <c r="A23" s="90" t="s">
        <v>23</v>
      </c>
      <c r="B23" s="90"/>
      <c r="C23" s="55" t="s">
        <v>4</v>
      </c>
      <c r="D23" s="55" t="s">
        <v>4</v>
      </c>
      <c r="E23" s="55" t="s">
        <v>4</v>
      </c>
      <c r="F23" s="2">
        <f t="shared" ref="F23:K23" si="5">F25</f>
        <v>4303389.5600000005</v>
      </c>
      <c r="G23" s="2">
        <f t="shared" si="5"/>
        <v>0</v>
      </c>
      <c r="H23" s="2">
        <f t="shared" si="5"/>
        <v>0</v>
      </c>
      <c r="I23" s="2">
        <f t="shared" si="5"/>
        <v>0</v>
      </c>
      <c r="J23" s="2">
        <f t="shared" si="5"/>
        <v>4303389.5600000005</v>
      </c>
      <c r="K23" s="2">
        <f t="shared" si="5"/>
        <v>0</v>
      </c>
      <c r="L23" s="55" t="s">
        <v>4</v>
      </c>
      <c r="M23" s="55" t="s">
        <v>4</v>
      </c>
      <c r="N23" s="15"/>
      <c r="R23" s="1" t="e">
        <v>#N/A</v>
      </c>
      <c r="S23" s="1" t="e">
        <v>#N/A</v>
      </c>
    </row>
    <row r="24" spans="1:20" s="24" customFormat="1">
      <c r="A24" s="91" t="s">
        <v>58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20" s="24" customFormat="1" ht="30" customHeight="1">
      <c r="A25" s="71" t="s">
        <v>57</v>
      </c>
      <c r="B25" s="72"/>
      <c r="C25" s="64" t="s">
        <v>4</v>
      </c>
      <c r="D25" s="64" t="s">
        <v>4</v>
      </c>
      <c r="E25" s="64" t="s">
        <v>4</v>
      </c>
      <c r="F25" s="26">
        <f>SUM(F26:F28)</f>
        <v>4303389.5600000005</v>
      </c>
      <c r="G25" s="26">
        <f>SUM(G26:G28)</f>
        <v>0</v>
      </c>
      <c r="H25" s="26">
        <f>SUM(H26:H28)</f>
        <v>0</v>
      </c>
      <c r="I25" s="26">
        <f>SUM(I26:I28)</f>
        <v>0</v>
      </c>
      <c r="J25" s="26">
        <f>SUM(J26:J28)</f>
        <v>4303389.5600000005</v>
      </c>
      <c r="K25" s="26">
        <f>SUM(K27:K28)</f>
        <v>0</v>
      </c>
      <c r="L25" s="64" t="s">
        <v>4</v>
      </c>
      <c r="M25" s="64" t="s">
        <v>4</v>
      </c>
    </row>
    <row r="26" spans="1:20" s="24" customFormat="1" ht="30" customHeight="1">
      <c r="A26" s="31">
        <v>1</v>
      </c>
      <c r="B26" s="32" t="s">
        <v>36</v>
      </c>
      <c r="C26" s="32" t="s">
        <v>51</v>
      </c>
      <c r="D26" s="33" t="s">
        <v>8</v>
      </c>
      <c r="E26" s="35">
        <v>200</v>
      </c>
      <c r="F26" s="35">
        <f>SUM(G26:K26)</f>
        <v>1835329.55</v>
      </c>
      <c r="G26" s="34">
        <v>0</v>
      </c>
      <c r="H26" s="34">
        <v>0</v>
      </c>
      <c r="I26" s="34">
        <v>0</v>
      </c>
      <c r="J26" s="65">
        <v>1835329.55</v>
      </c>
      <c r="K26" s="34">
        <v>0</v>
      </c>
      <c r="L26" s="40" t="s">
        <v>32</v>
      </c>
      <c r="M26" s="33" t="s">
        <v>13</v>
      </c>
    </row>
    <row r="27" spans="1:20" s="24" customFormat="1" ht="30" customHeight="1">
      <c r="A27" s="31">
        <v>2</v>
      </c>
      <c r="B27" s="32" t="s">
        <v>54</v>
      </c>
      <c r="C27" s="32" t="s">
        <v>51</v>
      </c>
      <c r="D27" s="33" t="s">
        <v>8</v>
      </c>
      <c r="E27" s="35" t="s">
        <v>55</v>
      </c>
      <c r="F27" s="35">
        <f>SUM(G27:K27)</f>
        <v>1317561.98</v>
      </c>
      <c r="G27" s="34">
        <v>0</v>
      </c>
      <c r="H27" s="34">
        <v>0</v>
      </c>
      <c r="I27" s="34">
        <v>0</v>
      </c>
      <c r="J27" s="65">
        <v>1317561.98</v>
      </c>
      <c r="K27" s="34">
        <v>0</v>
      </c>
      <c r="L27" s="40" t="s">
        <v>32</v>
      </c>
      <c r="M27" s="33" t="s">
        <v>13</v>
      </c>
    </row>
    <row r="28" spans="1:20" s="24" customFormat="1" ht="16.5" customHeight="1">
      <c r="A28" s="31">
        <v>3</v>
      </c>
      <c r="B28" s="32" t="s">
        <v>56</v>
      </c>
      <c r="C28" s="32" t="s">
        <v>52</v>
      </c>
      <c r="D28" s="33" t="s">
        <v>8</v>
      </c>
      <c r="E28" s="35" t="s">
        <v>55</v>
      </c>
      <c r="F28" s="35">
        <f>SUM(G28:K28)</f>
        <v>1150498.03</v>
      </c>
      <c r="G28" s="34">
        <v>0</v>
      </c>
      <c r="H28" s="34">
        <v>0</v>
      </c>
      <c r="I28" s="34">
        <v>0</v>
      </c>
      <c r="J28" s="65">
        <v>1150498.03</v>
      </c>
      <c r="K28" s="34">
        <v>0</v>
      </c>
      <c r="L28" s="40" t="s">
        <v>32</v>
      </c>
      <c r="M28" s="33" t="s">
        <v>13</v>
      </c>
    </row>
    <row r="29" spans="1:20">
      <c r="Q29" s="1" t="s">
        <v>33</v>
      </c>
      <c r="R29" s="1" t="s">
        <v>33</v>
      </c>
      <c r="S29" s="1" t="s">
        <v>33</v>
      </c>
      <c r="T29" s="1" t="s">
        <v>33</v>
      </c>
    </row>
  </sheetData>
  <mergeCells count="25">
    <mergeCell ref="A25:B25"/>
    <mergeCell ref="A18:B18"/>
    <mergeCell ref="A11:B11"/>
    <mergeCell ref="A16:B16"/>
    <mergeCell ref="A12:M12"/>
    <mergeCell ref="A13:B13"/>
    <mergeCell ref="A17:M17"/>
    <mergeCell ref="A22:M22"/>
    <mergeCell ref="A23:B23"/>
    <mergeCell ref="A24:M24"/>
    <mergeCell ref="I2:M2"/>
    <mergeCell ref="L5:L7"/>
    <mergeCell ref="M5:M7"/>
    <mergeCell ref="A10:M10"/>
    <mergeCell ref="A9:B9"/>
    <mergeCell ref="E5:E7"/>
    <mergeCell ref="F5:K5"/>
    <mergeCell ref="F6:F7"/>
    <mergeCell ref="G6:K6"/>
    <mergeCell ref="A15:M15"/>
    <mergeCell ref="C3:H3"/>
    <mergeCell ref="A5:A7"/>
    <mergeCell ref="B5:B7"/>
    <mergeCell ref="C5:C7"/>
    <mergeCell ref="D5:D7"/>
  </mergeCells>
  <phoneticPr fontId="0" type="noConversion"/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topLeftCell="A4" zoomScaleNormal="110" zoomScaleSheetLayoutView="160" workbookViewId="0">
      <selection activeCell="A28" sqref="A28"/>
    </sheetView>
  </sheetViews>
  <sheetFormatPr defaultRowHeight="15"/>
  <cols>
    <col min="1" max="1" width="5.28515625" style="20" customWidth="1"/>
    <col min="2" max="2" width="35.28515625" style="20" customWidth="1"/>
    <col min="3" max="4" width="21.140625" style="20" customWidth="1"/>
    <col min="5" max="5" width="20.42578125" style="20" customWidth="1"/>
    <col min="6" max="6" width="13.85546875" style="20" customWidth="1"/>
    <col min="7" max="7" width="24.140625" style="20" customWidth="1"/>
    <col min="8" max="8" width="17.28515625" style="20" bestFit="1" customWidth="1"/>
    <col min="9" max="16384" width="9.140625" style="20"/>
  </cols>
  <sheetData>
    <row r="1" spans="1:8">
      <c r="A1" s="1"/>
      <c r="B1" s="1"/>
      <c r="C1" s="1"/>
      <c r="D1" s="1"/>
      <c r="E1" s="4"/>
      <c r="F1" s="4" t="s">
        <v>16</v>
      </c>
      <c r="G1" s="1"/>
    </row>
    <row r="2" spans="1:8" ht="84" customHeight="1">
      <c r="A2" s="1"/>
      <c r="B2" s="1"/>
      <c r="C2" s="1"/>
      <c r="D2" s="1"/>
      <c r="E2" s="1"/>
      <c r="F2" s="77" t="s">
        <v>5</v>
      </c>
      <c r="G2" s="77"/>
    </row>
    <row r="3" spans="1:8">
      <c r="A3" s="1"/>
      <c r="B3" s="1"/>
      <c r="C3" s="1"/>
      <c r="D3" s="1"/>
      <c r="E3" s="62"/>
      <c r="F3" s="1"/>
      <c r="G3" s="1"/>
    </row>
    <row r="4" spans="1:8" ht="57.75" customHeight="1">
      <c r="A4" s="1"/>
      <c r="B4" s="78" t="s">
        <v>29</v>
      </c>
      <c r="C4" s="78"/>
      <c r="D4" s="78"/>
      <c r="E4" s="78"/>
      <c r="F4" s="78"/>
      <c r="G4" s="4"/>
    </row>
    <row r="5" spans="1:8">
      <c r="A5" s="1"/>
      <c r="B5" s="1"/>
      <c r="C5" s="1"/>
      <c r="D5" s="1"/>
      <c r="E5" s="1"/>
      <c r="F5" s="1"/>
      <c r="G5" s="1"/>
    </row>
    <row r="6" spans="1:8" ht="39.75" customHeight="1">
      <c r="A6" s="80" t="s">
        <v>0</v>
      </c>
      <c r="B6" s="80" t="s">
        <v>24</v>
      </c>
      <c r="C6" s="56" t="s">
        <v>10</v>
      </c>
      <c r="D6" s="56" t="s">
        <v>9</v>
      </c>
      <c r="E6" s="56" t="s">
        <v>25</v>
      </c>
      <c r="F6" s="58" t="s">
        <v>14</v>
      </c>
      <c r="G6" s="56" t="s">
        <v>26</v>
      </c>
    </row>
    <row r="7" spans="1:8">
      <c r="A7" s="80"/>
      <c r="B7" s="80"/>
      <c r="C7" s="56" t="s">
        <v>8</v>
      </c>
      <c r="D7" s="56" t="s">
        <v>39</v>
      </c>
      <c r="E7" s="58" t="s">
        <v>40</v>
      </c>
      <c r="F7" s="8" t="s">
        <v>41</v>
      </c>
      <c r="G7" s="8" t="s">
        <v>42</v>
      </c>
    </row>
    <row r="8" spans="1:8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21">
        <v>7</v>
      </c>
    </row>
    <row r="9" spans="1:8">
      <c r="A9" s="90" t="s">
        <v>61</v>
      </c>
      <c r="B9" s="90"/>
      <c r="C9" s="3">
        <f>C11+C20+C25</f>
        <v>4512.8999999999996</v>
      </c>
      <c r="D9" s="3">
        <f>D11+D20+D25</f>
        <v>177</v>
      </c>
      <c r="E9" s="3">
        <f>E11+E20+E25</f>
        <v>7</v>
      </c>
      <c r="F9" s="3">
        <f>F11+F20+F25</f>
        <v>7</v>
      </c>
      <c r="G9" s="3">
        <f>G11+G20+G25</f>
        <v>511063.15</v>
      </c>
      <c r="H9" s="60">
        <f ca="1">'Приложение № 4'!F9</f>
        <v>511063.15</v>
      </c>
    </row>
    <row r="10" spans="1:8">
      <c r="A10" s="79" t="s">
        <v>18</v>
      </c>
      <c r="B10" s="79"/>
      <c r="C10" s="79"/>
      <c r="D10" s="79"/>
      <c r="E10" s="79"/>
      <c r="F10" s="79"/>
      <c r="G10" s="79"/>
      <c r="H10" s="60">
        <f>H9-G9</f>
        <v>0</v>
      </c>
    </row>
    <row r="11" spans="1:8">
      <c r="A11" s="90" t="s">
        <v>19</v>
      </c>
      <c r="B11" s="90"/>
      <c r="C11" s="3">
        <f>C13</f>
        <v>3624.7</v>
      </c>
      <c r="D11" s="3">
        <f>D13</f>
        <v>140</v>
      </c>
      <c r="E11" s="3">
        <f>E13</f>
        <v>5</v>
      </c>
      <c r="F11" s="3">
        <f>F13</f>
        <v>5</v>
      </c>
      <c r="G11" s="3">
        <f>G13</f>
        <v>292857.40000000002</v>
      </c>
    </row>
    <row r="12" spans="1:8">
      <c r="A12" s="97" t="s">
        <v>60</v>
      </c>
      <c r="B12" s="97"/>
      <c r="C12" s="97"/>
      <c r="D12" s="97"/>
      <c r="E12" s="97"/>
      <c r="F12" s="97"/>
      <c r="G12" s="97"/>
    </row>
    <row r="13" spans="1:8" ht="27" customHeight="1">
      <c r="A13" s="82" t="s">
        <v>57</v>
      </c>
      <c r="B13" s="82"/>
      <c r="C13" s="26">
        <f>SUM(C14:C18)</f>
        <v>3624.7</v>
      </c>
      <c r="D13" s="26">
        <f>SUM(D14:D18)</f>
        <v>140</v>
      </c>
      <c r="E13" s="26">
        <f>SUM(E14:E18)</f>
        <v>5</v>
      </c>
      <c r="F13" s="26">
        <f>SUM(F14:F18)</f>
        <v>5</v>
      </c>
      <c r="G13" s="26">
        <f>SUM(G14:G18)</f>
        <v>292857.40000000002</v>
      </c>
    </row>
    <row r="14" spans="1:8" s="42" customFormat="1" ht="12.75">
      <c r="A14" s="31">
        <v>1</v>
      </c>
      <c r="B14" s="32" t="s">
        <v>54</v>
      </c>
      <c r="C14" s="34">
        <v>358</v>
      </c>
      <c r="D14" s="37">
        <v>14</v>
      </c>
      <c r="E14" s="38">
        <v>1</v>
      </c>
      <c r="F14" s="43">
        <v>1</v>
      </c>
      <c r="G14" s="35">
        <v>68477.5</v>
      </c>
    </row>
    <row r="15" spans="1:8" s="42" customFormat="1" ht="12.75">
      <c r="A15" s="31">
        <v>2</v>
      </c>
      <c r="B15" s="32" t="s">
        <v>56</v>
      </c>
      <c r="C15" s="34">
        <v>371.4</v>
      </c>
      <c r="D15" s="37">
        <v>15</v>
      </c>
      <c r="E15" s="38">
        <v>1</v>
      </c>
      <c r="F15" s="43">
        <v>1</v>
      </c>
      <c r="G15" s="35">
        <v>52118.63</v>
      </c>
    </row>
    <row r="16" spans="1:8" ht="25.5">
      <c r="A16" s="31">
        <v>3</v>
      </c>
      <c r="B16" s="32" t="s">
        <v>34</v>
      </c>
      <c r="C16" s="34">
        <v>1281.4000000000001</v>
      </c>
      <c r="D16" s="37">
        <v>57</v>
      </c>
      <c r="E16" s="38">
        <v>1</v>
      </c>
      <c r="F16" s="43">
        <v>1</v>
      </c>
      <c r="G16" s="35">
        <v>69658.320000000007</v>
      </c>
      <c r="H16" s="42"/>
    </row>
    <row r="17" spans="1:8" ht="25.5">
      <c r="A17" s="31">
        <v>4</v>
      </c>
      <c r="B17" s="32" t="s">
        <v>53</v>
      </c>
      <c r="C17" s="34">
        <v>791.1</v>
      </c>
      <c r="D17" s="37">
        <v>26</v>
      </c>
      <c r="E17" s="38">
        <v>1</v>
      </c>
      <c r="F17" s="43">
        <v>1</v>
      </c>
      <c r="G17" s="35">
        <v>59132.23</v>
      </c>
      <c r="H17" s="42"/>
    </row>
    <row r="18" spans="1:8" ht="15.75" customHeight="1">
      <c r="A18" s="31">
        <v>5</v>
      </c>
      <c r="B18" s="32" t="s">
        <v>35</v>
      </c>
      <c r="C18" s="34">
        <v>822.8</v>
      </c>
      <c r="D18" s="37">
        <v>28</v>
      </c>
      <c r="E18" s="38">
        <v>1</v>
      </c>
      <c r="F18" s="43">
        <v>1</v>
      </c>
      <c r="G18" s="35">
        <v>43470.720000000001</v>
      </c>
      <c r="H18" s="42"/>
    </row>
    <row r="19" spans="1:8" ht="12.75" customHeight="1">
      <c r="A19" s="79" t="s">
        <v>20</v>
      </c>
      <c r="B19" s="79"/>
      <c r="C19" s="79"/>
      <c r="D19" s="79"/>
      <c r="E19" s="79"/>
      <c r="F19" s="79"/>
      <c r="G19" s="79"/>
      <c r="H19" s="42"/>
    </row>
    <row r="20" spans="1:8">
      <c r="A20" s="90" t="s">
        <v>21</v>
      </c>
      <c r="B20" s="90"/>
      <c r="C20" s="3">
        <f>C22</f>
        <v>321.10000000000002</v>
      </c>
      <c r="D20" s="3">
        <f>D22</f>
        <v>11</v>
      </c>
      <c r="E20" s="3">
        <f>E22</f>
        <v>1</v>
      </c>
      <c r="F20" s="3">
        <f>F22</f>
        <v>1</v>
      </c>
      <c r="G20" s="3">
        <f>G22</f>
        <v>66261.47</v>
      </c>
      <c r="H20" s="42"/>
    </row>
    <row r="21" spans="1:8" s="42" customFormat="1" ht="12.75">
      <c r="A21" s="97" t="s">
        <v>58</v>
      </c>
      <c r="B21" s="97"/>
      <c r="C21" s="97"/>
      <c r="D21" s="97"/>
      <c r="E21" s="97"/>
      <c r="F21" s="97"/>
      <c r="G21" s="97"/>
    </row>
    <row r="22" spans="1:8" s="42" customFormat="1" ht="24.75" customHeight="1">
      <c r="A22" s="71" t="s">
        <v>57</v>
      </c>
      <c r="B22" s="72"/>
      <c r="C22" s="26">
        <f>SUM(C23:C23)</f>
        <v>321.10000000000002</v>
      </c>
      <c r="D22" s="26">
        <f>SUM(D23:D23)</f>
        <v>11</v>
      </c>
      <c r="E22" s="26">
        <f>SUM(E23:E23)</f>
        <v>1</v>
      </c>
      <c r="F22" s="26">
        <f>SUM(F23:F23)</f>
        <v>1</v>
      </c>
      <c r="G22" s="26">
        <f>SUM(G23:G23)</f>
        <v>66261.47</v>
      </c>
    </row>
    <row r="23" spans="1:8" s="42" customFormat="1" ht="12.75">
      <c r="A23" s="31">
        <v>1</v>
      </c>
      <c r="B23" s="32" t="s">
        <v>36</v>
      </c>
      <c r="C23" s="34">
        <v>321.10000000000002</v>
      </c>
      <c r="D23" s="37">
        <v>11</v>
      </c>
      <c r="E23" s="38">
        <v>1</v>
      </c>
      <c r="F23" s="43">
        <v>1</v>
      </c>
      <c r="G23" s="35">
        <v>66261.47</v>
      </c>
    </row>
    <row r="24" spans="1:8" ht="11.25" customHeight="1">
      <c r="A24" s="79" t="s">
        <v>22</v>
      </c>
      <c r="B24" s="79"/>
      <c r="C24" s="79"/>
      <c r="D24" s="79"/>
      <c r="E24" s="79"/>
      <c r="F24" s="79"/>
      <c r="G24" s="79"/>
      <c r="H24" s="42"/>
    </row>
    <row r="25" spans="1:8">
      <c r="A25" s="90" t="s">
        <v>23</v>
      </c>
      <c r="B25" s="90"/>
      <c r="C25" s="3">
        <f>C27</f>
        <v>567.1</v>
      </c>
      <c r="D25" s="3">
        <f>D27</f>
        <v>26</v>
      </c>
      <c r="E25" s="3">
        <f>E27</f>
        <v>1</v>
      </c>
      <c r="F25" s="3">
        <f>F27</f>
        <v>1</v>
      </c>
      <c r="G25" s="3">
        <f>G27</f>
        <v>151944.28</v>
      </c>
      <c r="H25" s="42"/>
    </row>
    <row r="26" spans="1:8">
      <c r="A26" s="97" t="s">
        <v>58</v>
      </c>
      <c r="B26" s="97"/>
      <c r="C26" s="97"/>
      <c r="D26" s="97"/>
      <c r="E26" s="97"/>
      <c r="F26" s="97"/>
      <c r="G26" s="97"/>
      <c r="H26" s="42"/>
    </row>
    <row r="27" spans="1:8" ht="27" customHeight="1">
      <c r="A27" s="82" t="s">
        <v>57</v>
      </c>
      <c r="B27" s="82"/>
      <c r="C27" s="26">
        <f>C28</f>
        <v>567.1</v>
      </c>
      <c r="D27" s="64">
        <f>D28</f>
        <v>26</v>
      </c>
      <c r="E27" s="64">
        <f>E28</f>
        <v>1</v>
      </c>
      <c r="F27" s="64">
        <f>F28</f>
        <v>1</v>
      </c>
      <c r="G27" s="26">
        <f>G28</f>
        <v>151944.28</v>
      </c>
      <c r="H27" s="42"/>
    </row>
    <row r="28" spans="1:8" ht="27.75" customHeight="1">
      <c r="A28" s="31">
        <v>1</v>
      </c>
      <c r="B28" s="32" t="s">
        <v>37</v>
      </c>
      <c r="C28" s="34">
        <v>567.1</v>
      </c>
      <c r="D28" s="37">
        <v>26</v>
      </c>
      <c r="E28" s="38">
        <v>1</v>
      </c>
      <c r="F28" s="43">
        <v>1</v>
      </c>
      <c r="G28" s="35">
        <v>151944.28</v>
      </c>
      <c r="H28" s="42"/>
    </row>
    <row r="29" spans="1:8">
      <c r="A29" s="17"/>
      <c r="B29" s="17"/>
      <c r="C29" s="17"/>
      <c r="D29" s="17"/>
      <c r="E29" s="17"/>
      <c r="F29" s="17"/>
      <c r="G29" s="17"/>
    </row>
    <row r="30" spans="1:8">
      <c r="A30" s="16"/>
      <c r="B30" s="16"/>
      <c r="C30" s="16"/>
      <c r="D30" s="16"/>
      <c r="E30" s="14"/>
      <c r="F30" s="14"/>
      <c r="G30" s="11"/>
    </row>
    <row r="31" spans="1:8">
      <c r="A31" s="10"/>
      <c r="B31" s="10"/>
      <c r="C31" s="10"/>
      <c r="D31" s="10"/>
      <c r="E31" s="10"/>
      <c r="F31" s="10"/>
      <c r="G31" s="10"/>
    </row>
    <row r="32" spans="1:8">
      <c r="A32" s="10"/>
      <c r="B32" s="10"/>
      <c r="C32" s="10"/>
      <c r="D32" s="10"/>
      <c r="E32" s="14"/>
      <c r="F32" s="14"/>
      <c r="G32" s="11"/>
    </row>
    <row r="33" spans="1:7">
      <c r="A33" s="7"/>
      <c r="B33" s="22"/>
      <c r="C33" s="22"/>
      <c r="D33" s="22"/>
      <c r="E33" s="7"/>
      <c r="F33" s="23"/>
      <c r="G33" s="13"/>
    </row>
    <row r="34" spans="1:7">
      <c r="A34" s="7"/>
      <c r="B34" s="9"/>
      <c r="C34" s="9"/>
      <c r="D34" s="9"/>
      <c r="E34" s="7"/>
      <c r="F34" s="23"/>
      <c r="G34" s="13"/>
    </row>
    <row r="35" spans="1:7">
      <c r="A35" s="17"/>
      <c r="B35" s="17"/>
      <c r="C35" s="17"/>
      <c r="D35" s="17"/>
      <c r="E35" s="17"/>
      <c r="F35" s="17"/>
      <c r="G35" s="17"/>
    </row>
    <row r="36" spans="1:7">
      <c r="A36" s="10"/>
      <c r="B36" s="10"/>
      <c r="C36" s="10"/>
      <c r="D36" s="10"/>
      <c r="E36" s="15"/>
      <c r="F36" s="15"/>
      <c r="G36" s="11"/>
    </row>
    <row r="37" spans="1:7">
      <c r="A37" s="7"/>
      <c r="B37" s="9"/>
      <c r="C37" s="9"/>
      <c r="D37" s="9"/>
      <c r="E37" s="12"/>
      <c r="F37" s="7"/>
      <c r="G37" s="13"/>
    </row>
    <row r="38" spans="1:7">
      <c r="A38" s="7"/>
      <c r="B38" s="9"/>
      <c r="C38" s="9"/>
      <c r="D38" s="9"/>
      <c r="E38" s="12"/>
      <c r="F38" s="7"/>
      <c r="G38" s="13"/>
    </row>
    <row r="39" spans="1:7">
      <c r="A39" s="7"/>
      <c r="B39" s="9"/>
      <c r="C39" s="9"/>
      <c r="D39" s="9"/>
      <c r="E39" s="12"/>
      <c r="F39" s="7"/>
      <c r="G39" s="13"/>
    </row>
  </sheetData>
  <mergeCells count="17">
    <mergeCell ref="A13:B13"/>
    <mergeCell ref="A21:G21"/>
    <mergeCell ref="A10:G10"/>
    <mergeCell ref="A11:B11"/>
    <mergeCell ref="A19:G19"/>
    <mergeCell ref="A20:B20"/>
    <mergeCell ref="A12:G12"/>
    <mergeCell ref="A9:B9"/>
    <mergeCell ref="F2:G2"/>
    <mergeCell ref="A6:A7"/>
    <mergeCell ref="B6:B7"/>
    <mergeCell ref="B4:F4"/>
    <mergeCell ref="A27:B27"/>
    <mergeCell ref="A25:B25"/>
    <mergeCell ref="A24:G24"/>
    <mergeCell ref="A22:B22"/>
    <mergeCell ref="A26:G26"/>
  </mergeCells>
  <phoneticPr fontId="0" type="noConversion"/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10" zoomScaleNormal="100" zoomScaleSheetLayoutView="110" workbookViewId="0">
      <selection activeCell="A13" sqref="A13:B13"/>
    </sheetView>
  </sheetViews>
  <sheetFormatPr defaultRowHeight="12.75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/>
    <col min="14" max="16384" width="9.140625" style="19"/>
  </cols>
  <sheetData>
    <row r="1" spans="1:13">
      <c r="K1" s="98" t="s">
        <v>17</v>
      </c>
      <c r="L1" s="98"/>
      <c r="M1" s="98"/>
    </row>
    <row r="2" spans="1:13" ht="53.25" customHeight="1">
      <c r="I2" s="77" t="s">
        <v>5</v>
      </c>
      <c r="J2" s="77"/>
      <c r="K2" s="77"/>
      <c r="L2" s="77"/>
      <c r="M2" s="77"/>
    </row>
    <row r="3" spans="1:13" ht="65.25" customHeight="1">
      <c r="C3" s="78" t="s">
        <v>30</v>
      </c>
      <c r="D3" s="78"/>
      <c r="E3" s="78"/>
      <c r="F3" s="78"/>
      <c r="G3" s="78"/>
      <c r="H3" s="78"/>
    </row>
    <row r="4" spans="1:13" ht="25.5" customHeight="1"/>
    <row r="5" spans="1:13" ht="12.75" customHeight="1">
      <c r="A5" s="84" t="s">
        <v>0</v>
      </c>
      <c r="B5" s="84" t="s">
        <v>1</v>
      </c>
      <c r="C5" s="80" t="s">
        <v>43</v>
      </c>
      <c r="D5" s="80" t="s">
        <v>6</v>
      </c>
      <c r="E5" s="80" t="s">
        <v>7</v>
      </c>
      <c r="F5" s="88" t="s">
        <v>2</v>
      </c>
      <c r="G5" s="88"/>
      <c r="H5" s="88"/>
      <c r="I5" s="88"/>
      <c r="J5" s="88"/>
      <c r="K5" s="88"/>
      <c r="L5" s="85" t="s">
        <v>12</v>
      </c>
      <c r="M5" s="85" t="s">
        <v>50</v>
      </c>
    </row>
    <row r="6" spans="1:13" ht="12.75" customHeight="1">
      <c r="A6" s="84"/>
      <c r="B6" s="84"/>
      <c r="C6" s="80"/>
      <c r="D6" s="80"/>
      <c r="E6" s="80"/>
      <c r="F6" s="89" t="s">
        <v>44</v>
      </c>
      <c r="G6" s="88" t="s">
        <v>3</v>
      </c>
      <c r="H6" s="88"/>
      <c r="I6" s="88"/>
      <c r="J6" s="88"/>
      <c r="K6" s="88"/>
      <c r="L6" s="85"/>
      <c r="M6" s="85"/>
    </row>
    <row r="7" spans="1:13" ht="110.25" customHeight="1">
      <c r="A7" s="84"/>
      <c r="B7" s="84"/>
      <c r="C7" s="80"/>
      <c r="D7" s="80"/>
      <c r="E7" s="80"/>
      <c r="F7" s="89"/>
      <c r="G7" s="63" t="s">
        <v>45</v>
      </c>
      <c r="H7" s="63" t="s">
        <v>46</v>
      </c>
      <c r="I7" s="63" t="s">
        <v>47</v>
      </c>
      <c r="J7" s="63" t="s">
        <v>48</v>
      </c>
      <c r="K7" s="63" t="s">
        <v>49</v>
      </c>
      <c r="L7" s="85"/>
      <c r="M7" s="85"/>
    </row>
    <row r="8" spans="1:13" ht="12.75" customHeight="1">
      <c r="A8" s="58">
        <v>1</v>
      </c>
      <c r="B8" s="58">
        <v>2</v>
      </c>
      <c r="C8" s="58">
        <v>3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13</v>
      </c>
      <c r="M8" s="18">
        <v>14</v>
      </c>
    </row>
    <row r="9" spans="1:13" ht="13.5" customHeight="1">
      <c r="A9" s="90" t="s">
        <v>62</v>
      </c>
      <c r="B9" s="90"/>
      <c r="C9" s="55" t="s">
        <v>4</v>
      </c>
      <c r="D9" s="55" t="s">
        <v>4</v>
      </c>
      <c r="E9" s="55" t="s">
        <v>4</v>
      </c>
      <c r="F9" s="3">
        <f t="shared" ref="F9:K9" si="0">F11+F20+F25</f>
        <v>511063.15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511063.15</v>
      </c>
      <c r="K9" s="3">
        <f t="shared" si="0"/>
        <v>0</v>
      </c>
      <c r="L9" s="55" t="s">
        <v>4</v>
      </c>
      <c r="M9" s="54" t="s">
        <v>4</v>
      </c>
    </row>
    <row r="10" spans="1:13" ht="13.5" customHeight="1">
      <c r="A10" s="83" t="s">
        <v>18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3.5" customHeight="1">
      <c r="A11" s="90" t="s">
        <v>19</v>
      </c>
      <c r="B11" s="90"/>
      <c r="C11" s="55" t="s">
        <v>4</v>
      </c>
      <c r="D11" s="55" t="s">
        <v>4</v>
      </c>
      <c r="E11" s="55" t="s">
        <v>4</v>
      </c>
      <c r="F11" s="2">
        <f t="shared" ref="F11:K11" si="1">F13</f>
        <v>292857.40000000002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292857.40000000002</v>
      </c>
      <c r="K11" s="2">
        <f t="shared" si="1"/>
        <v>0</v>
      </c>
      <c r="L11" s="55" t="s">
        <v>4</v>
      </c>
      <c r="M11" s="54" t="s">
        <v>4</v>
      </c>
    </row>
    <row r="12" spans="1:13" s="24" customFormat="1">
      <c r="A12" s="91" t="s">
        <v>58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s="24" customFormat="1" ht="28.5" customHeight="1">
      <c r="A13" s="71" t="s">
        <v>57</v>
      </c>
      <c r="B13" s="72"/>
      <c r="C13" s="25" t="s">
        <v>4</v>
      </c>
      <c r="D13" s="64" t="s">
        <v>4</v>
      </c>
      <c r="E13" s="26" t="s">
        <v>4</v>
      </c>
      <c r="F13" s="27">
        <f t="shared" ref="F13:K13" si="2">SUM(F14:F18)</f>
        <v>292857.40000000002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292857.40000000002</v>
      </c>
      <c r="K13" s="27">
        <f t="shared" si="2"/>
        <v>0</v>
      </c>
      <c r="L13" s="64" t="s">
        <v>4</v>
      </c>
      <c r="M13" s="26" t="s">
        <v>4</v>
      </c>
    </row>
    <row r="14" spans="1:13" s="24" customFormat="1" ht="30" customHeight="1">
      <c r="A14" s="31">
        <v>1</v>
      </c>
      <c r="B14" s="32" t="s">
        <v>54</v>
      </c>
      <c r="C14" s="32" t="s">
        <v>51</v>
      </c>
      <c r="D14" s="33" t="s">
        <v>8</v>
      </c>
      <c r="E14" s="35" t="s">
        <v>55</v>
      </c>
      <c r="F14" s="35">
        <f>SUM(G14:K14)</f>
        <v>68477.5</v>
      </c>
      <c r="G14" s="34">
        <v>0</v>
      </c>
      <c r="H14" s="34">
        <v>0</v>
      </c>
      <c r="I14" s="34">
        <v>0</v>
      </c>
      <c r="J14" s="65">
        <v>68477.5</v>
      </c>
      <c r="K14" s="34">
        <v>0</v>
      </c>
      <c r="L14" s="36">
        <v>44166</v>
      </c>
      <c r="M14" s="33" t="s">
        <v>13</v>
      </c>
    </row>
    <row r="15" spans="1:13" s="24" customFormat="1" ht="15.75" customHeight="1">
      <c r="A15" s="31">
        <v>2</v>
      </c>
      <c r="B15" s="32" t="s">
        <v>56</v>
      </c>
      <c r="C15" s="32" t="s">
        <v>52</v>
      </c>
      <c r="D15" s="33" t="s">
        <v>8</v>
      </c>
      <c r="E15" s="35" t="s">
        <v>55</v>
      </c>
      <c r="F15" s="35">
        <f>SUM(G15:K15)</f>
        <v>52118.63</v>
      </c>
      <c r="G15" s="34">
        <v>0</v>
      </c>
      <c r="H15" s="34">
        <v>0</v>
      </c>
      <c r="I15" s="34">
        <v>0</v>
      </c>
      <c r="J15" s="65">
        <v>52118.63</v>
      </c>
      <c r="K15" s="34">
        <v>0</v>
      </c>
      <c r="L15" s="36">
        <v>44166</v>
      </c>
      <c r="M15" s="33" t="s">
        <v>13</v>
      </c>
    </row>
    <row r="16" spans="1:13" s="24" customFormat="1" ht="25.5">
      <c r="A16" s="31">
        <v>3</v>
      </c>
      <c r="B16" s="32" t="s">
        <v>34</v>
      </c>
      <c r="C16" s="32" t="s">
        <v>51</v>
      </c>
      <c r="D16" s="33" t="s">
        <v>8</v>
      </c>
      <c r="E16" s="35">
        <v>890</v>
      </c>
      <c r="F16" s="35">
        <f>SUM(G16:K16)</f>
        <v>69658.320000000007</v>
      </c>
      <c r="G16" s="35">
        <v>0</v>
      </c>
      <c r="H16" s="35">
        <v>0</v>
      </c>
      <c r="I16" s="35">
        <v>0</v>
      </c>
      <c r="J16" s="66">
        <v>69658.320000000007</v>
      </c>
      <c r="K16" s="35">
        <v>0</v>
      </c>
      <c r="L16" s="36">
        <v>44166</v>
      </c>
      <c r="M16" s="33" t="s">
        <v>13</v>
      </c>
    </row>
    <row r="17" spans="1:13" s="24" customFormat="1" ht="27" customHeight="1">
      <c r="A17" s="31">
        <v>4</v>
      </c>
      <c r="B17" s="32" t="s">
        <v>53</v>
      </c>
      <c r="C17" s="32" t="s">
        <v>51</v>
      </c>
      <c r="D17" s="33" t="s">
        <v>8</v>
      </c>
      <c r="E17" s="35">
        <v>258</v>
      </c>
      <c r="F17" s="35">
        <f>SUM(G17:K17)</f>
        <v>59132.23</v>
      </c>
      <c r="G17" s="35">
        <v>0</v>
      </c>
      <c r="H17" s="35">
        <v>0</v>
      </c>
      <c r="I17" s="35">
        <v>0</v>
      </c>
      <c r="J17" s="66">
        <v>59132.23</v>
      </c>
      <c r="K17" s="35">
        <v>0</v>
      </c>
      <c r="L17" s="36">
        <v>44166</v>
      </c>
      <c r="M17" s="33" t="s">
        <v>13</v>
      </c>
    </row>
    <row r="18" spans="1:13" s="24" customFormat="1" ht="15.75" customHeight="1">
      <c r="A18" s="31">
        <v>5</v>
      </c>
      <c r="B18" s="32" t="s">
        <v>35</v>
      </c>
      <c r="C18" s="32" t="s">
        <v>52</v>
      </c>
      <c r="D18" s="33" t="s">
        <v>8</v>
      </c>
      <c r="E18" s="35">
        <v>762.8</v>
      </c>
      <c r="F18" s="35">
        <f>SUM(G18:K18)</f>
        <v>43470.720000000001</v>
      </c>
      <c r="G18" s="35">
        <v>0</v>
      </c>
      <c r="H18" s="35">
        <v>0</v>
      </c>
      <c r="I18" s="35">
        <v>0</v>
      </c>
      <c r="J18" s="66">
        <v>43470.720000000001</v>
      </c>
      <c r="K18" s="35">
        <v>0</v>
      </c>
      <c r="L18" s="36">
        <v>44166</v>
      </c>
      <c r="M18" s="33" t="s">
        <v>13</v>
      </c>
    </row>
    <row r="19" spans="1:13" ht="13.5" customHeight="1">
      <c r="A19" s="83" t="s">
        <v>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3.5" customHeight="1">
      <c r="A20" s="90" t="s">
        <v>21</v>
      </c>
      <c r="B20" s="90"/>
      <c r="C20" s="55" t="s">
        <v>4</v>
      </c>
      <c r="D20" s="55" t="s">
        <v>4</v>
      </c>
      <c r="E20" s="55" t="s">
        <v>4</v>
      </c>
      <c r="F20" s="2">
        <f t="shared" ref="F20:K20" si="3">F22</f>
        <v>66261.47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66261.47</v>
      </c>
      <c r="K20" s="2">
        <f t="shared" si="3"/>
        <v>0</v>
      </c>
      <c r="L20" s="55" t="s">
        <v>4</v>
      </c>
      <c r="M20" s="54" t="s">
        <v>4</v>
      </c>
    </row>
    <row r="21" spans="1:13" s="24" customFormat="1" ht="13.5" customHeight="1">
      <c r="A21" s="94" t="s">
        <v>58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s="24" customFormat="1" ht="26.25" customHeight="1">
      <c r="A22" s="71" t="s">
        <v>57</v>
      </c>
      <c r="B22" s="72"/>
      <c r="C22" s="25" t="s">
        <v>4</v>
      </c>
      <c r="D22" s="25" t="s">
        <v>4</v>
      </c>
      <c r="E22" s="25" t="s">
        <v>4</v>
      </c>
      <c r="F22" s="27">
        <f t="shared" ref="F22:K22" si="4">SUM(F23:F23)</f>
        <v>66261.47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27">
        <f t="shared" si="4"/>
        <v>66261.47</v>
      </c>
      <c r="K22" s="27">
        <f t="shared" si="4"/>
        <v>0</v>
      </c>
      <c r="L22" s="25" t="s">
        <v>4</v>
      </c>
      <c r="M22" s="25" t="s">
        <v>4</v>
      </c>
    </row>
    <row r="23" spans="1:13" s="24" customFormat="1" ht="30" customHeight="1">
      <c r="A23" s="31">
        <v>1</v>
      </c>
      <c r="B23" s="32" t="s">
        <v>36</v>
      </c>
      <c r="C23" s="32" t="s">
        <v>51</v>
      </c>
      <c r="D23" s="33" t="s">
        <v>8</v>
      </c>
      <c r="E23" s="35">
        <v>200</v>
      </c>
      <c r="F23" s="35">
        <f>SUM(G23:K23)</f>
        <v>66261.47</v>
      </c>
      <c r="G23" s="34">
        <v>0</v>
      </c>
      <c r="H23" s="34">
        <v>0</v>
      </c>
      <c r="I23" s="34">
        <v>0</v>
      </c>
      <c r="J23" s="65">
        <v>66261.47</v>
      </c>
      <c r="K23" s="34">
        <v>0</v>
      </c>
      <c r="L23" s="40" t="s">
        <v>31</v>
      </c>
      <c r="M23" s="33" t="s">
        <v>13</v>
      </c>
    </row>
    <row r="24" spans="1:13" ht="13.5" customHeight="1">
      <c r="A24" s="83" t="s">
        <v>22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3.5" customHeight="1">
      <c r="A25" s="90" t="s">
        <v>23</v>
      </c>
      <c r="B25" s="90"/>
      <c r="C25" s="55" t="s">
        <v>4</v>
      </c>
      <c r="D25" s="55" t="s">
        <v>4</v>
      </c>
      <c r="E25" s="55" t="s">
        <v>4</v>
      </c>
      <c r="F25" s="2">
        <f t="shared" ref="F25:K25" si="5">F27</f>
        <v>151944.28</v>
      </c>
      <c r="G25" s="2">
        <f t="shared" si="5"/>
        <v>0</v>
      </c>
      <c r="H25" s="2">
        <f t="shared" si="5"/>
        <v>0</v>
      </c>
      <c r="I25" s="2">
        <f t="shared" si="5"/>
        <v>0</v>
      </c>
      <c r="J25" s="2">
        <f t="shared" si="5"/>
        <v>151944.28</v>
      </c>
      <c r="K25" s="2">
        <f t="shared" si="5"/>
        <v>0</v>
      </c>
      <c r="L25" s="55" t="s">
        <v>4</v>
      </c>
      <c r="M25" s="54" t="s">
        <v>4</v>
      </c>
    </row>
    <row r="26" spans="1:13" s="24" customFormat="1">
      <c r="A26" s="91" t="s">
        <v>58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</row>
    <row r="27" spans="1:13" s="24" customFormat="1" ht="30.75" customHeight="1">
      <c r="A27" s="71" t="s">
        <v>57</v>
      </c>
      <c r="B27" s="72"/>
      <c r="C27" s="64" t="s">
        <v>4</v>
      </c>
      <c r="D27" s="64" t="s">
        <v>4</v>
      </c>
      <c r="E27" s="64" t="s">
        <v>4</v>
      </c>
      <c r="F27" s="26">
        <f t="shared" ref="F27:K27" si="6">F28</f>
        <v>151944.28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151944.28</v>
      </c>
      <c r="K27" s="26">
        <f t="shared" si="6"/>
        <v>0</v>
      </c>
      <c r="L27" s="64" t="s">
        <v>4</v>
      </c>
      <c r="M27" s="64" t="s">
        <v>4</v>
      </c>
    </row>
    <row r="28" spans="1:13" s="24" customFormat="1" ht="25.5">
      <c r="A28" s="31">
        <v>1</v>
      </c>
      <c r="B28" s="48" t="s">
        <v>37</v>
      </c>
      <c r="C28" s="32" t="s">
        <v>51</v>
      </c>
      <c r="D28" s="33" t="s">
        <v>8</v>
      </c>
      <c r="E28" s="35">
        <v>630</v>
      </c>
      <c r="F28" s="35">
        <f>SUM(G28:K28)</f>
        <v>151944.28</v>
      </c>
      <c r="G28" s="35">
        <v>0</v>
      </c>
      <c r="H28" s="35">
        <v>0</v>
      </c>
      <c r="I28" s="35">
        <v>0</v>
      </c>
      <c r="J28" s="35">
        <v>151944.28</v>
      </c>
      <c r="K28" s="34">
        <v>0</v>
      </c>
      <c r="L28" s="40" t="s">
        <v>32</v>
      </c>
      <c r="M28" s="33" t="s">
        <v>13</v>
      </c>
    </row>
  </sheetData>
  <autoFilter ref="A11:M28">
    <filterColumn colId="0" showButton="0"/>
  </autoFilter>
  <mergeCells count="26">
    <mergeCell ref="A13:B13"/>
    <mergeCell ref="C3:H3"/>
    <mergeCell ref="F5:K5"/>
    <mergeCell ref="F6:F7"/>
    <mergeCell ref="G6:K6"/>
    <mergeCell ref="C5:C7"/>
    <mergeCell ref="A12:M12"/>
    <mergeCell ref="E5:E7"/>
    <mergeCell ref="K1:M1"/>
    <mergeCell ref="L5:L7"/>
    <mergeCell ref="M5:M7"/>
    <mergeCell ref="A11:B11"/>
    <mergeCell ref="I2:M2"/>
    <mergeCell ref="B5:B7"/>
    <mergeCell ref="A5:A7"/>
    <mergeCell ref="A9:B9"/>
    <mergeCell ref="A10:M10"/>
    <mergeCell ref="D5:D7"/>
    <mergeCell ref="A27:B27"/>
    <mergeCell ref="A19:M19"/>
    <mergeCell ref="A20:B20"/>
    <mergeCell ref="A24:M24"/>
    <mergeCell ref="A22:B22"/>
    <mergeCell ref="A26:M26"/>
    <mergeCell ref="A25:B25"/>
    <mergeCell ref="A21:M21"/>
  </mergeCells>
  <phoneticPr fontId="0" type="noConversion"/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2021-04-09T07:08:37Z</cp:lastPrinted>
  <dcterms:created xsi:type="dcterms:W3CDTF">2019-01-30T11:59:52Z</dcterms:created>
  <dcterms:modified xsi:type="dcterms:W3CDTF">2021-04-15T05:58:26Z</dcterms:modified>
</cp:coreProperties>
</file>