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5480" windowHeight="11640" activeTab="1"/>
  </bookViews>
  <sheets>
    <sheet name="Приложение № 1" sheetId="3" r:id="rId1"/>
    <sheet name="Приложение № 2" sheetId="2" r:id="rId2"/>
    <sheet name="Приложение № 3" sheetId="6" r:id="rId3"/>
    <sheet name="Приложение № 4" sheetId="1" r:id="rId4"/>
  </sheets>
  <definedNames>
    <definedName name="_xlnm._FilterDatabase" localSheetId="0" hidden="1">'Приложение № 1'!$9:$25</definedName>
    <definedName name="_xlnm._FilterDatabase" localSheetId="1" hidden="1">'Приложение № 2'!#REF!</definedName>
    <definedName name="_xlnm._FilterDatabase" localSheetId="2" hidden="1">'Приложение № 3'!$25:$25</definedName>
    <definedName name="_xlnm._FilterDatabase" localSheetId="3" hidden="1">'Приложение № 4'!$A$11:$M$28</definedName>
    <definedName name="_xlnm.Print_Area" localSheetId="0">'Приложение № 1'!$A$1:$G$26</definedName>
    <definedName name="_xlnm.Print_Area" localSheetId="1">'Приложение № 2'!$A$1:$M$27</definedName>
    <definedName name="_xlnm.Print_Area" localSheetId="2">'Приложение № 3'!$A$1:$G$29</definedName>
    <definedName name="_xlnm.Print_Area" localSheetId="3">'Приложение № 4'!$A$1:$M$29</definedName>
  </definedNames>
  <calcPr calcId="124519"/>
</workbook>
</file>

<file path=xl/calcChain.xml><?xml version="1.0" encoding="utf-8"?>
<calcChain xmlns="http://schemas.openxmlformats.org/spreadsheetml/2006/main">
  <c r="K18" i="2"/>
  <c r="G18"/>
  <c r="H18"/>
  <c r="I18"/>
  <c r="J18"/>
  <c r="F20"/>
  <c r="F19"/>
  <c r="D17" i="3"/>
  <c r="E17"/>
  <c r="F17"/>
  <c r="G17"/>
  <c r="C17"/>
  <c r="C27" i="6"/>
  <c r="G27"/>
  <c r="G25" i="3"/>
  <c r="G26" i="2"/>
  <c r="H26"/>
  <c r="I26"/>
  <c r="J26"/>
  <c r="K26"/>
  <c r="D25" i="3"/>
  <c r="E25"/>
  <c r="F25"/>
  <c r="C25"/>
  <c r="D27" i="6"/>
  <c r="E27"/>
  <c r="F27"/>
  <c r="G27" i="1"/>
  <c r="H27"/>
  <c r="I27"/>
  <c r="J27"/>
  <c r="K27"/>
  <c r="F29"/>
  <c r="D13" i="6"/>
  <c r="E13"/>
  <c r="F13"/>
  <c r="G13"/>
  <c r="C13"/>
  <c r="G13" i="1"/>
  <c r="H13"/>
  <c r="I13"/>
  <c r="J13"/>
  <c r="K13"/>
  <c r="D22" i="6"/>
  <c r="E22"/>
  <c r="F22"/>
  <c r="G22"/>
  <c r="C22"/>
  <c r="F14" i="1"/>
  <c r="F15"/>
  <c r="G22"/>
  <c r="G20"/>
  <c r="H22"/>
  <c r="H20"/>
  <c r="I22"/>
  <c r="I20"/>
  <c r="J22"/>
  <c r="J20"/>
  <c r="K22"/>
  <c r="K20"/>
  <c r="F14" i="2"/>
  <c r="D12" i="3"/>
  <c r="E12"/>
  <c r="F12"/>
  <c r="G12"/>
  <c r="C12"/>
  <c r="I25" i="1"/>
  <c r="K25"/>
  <c r="J25"/>
  <c r="H25"/>
  <c r="G25"/>
  <c r="F23"/>
  <c r="F18"/>
  <c r="F17"/>
  <c r="F16"/>
  <c r="K11"/>
  <c r="J11"/>
  <c r="I11"/>
  <c r="H11"/>
  <c r="G11"/>
  <c r="F13"/>
  <c r="F11" s="1"/>
  <c r="F22"/>
  <c r="F20"/>
  <c r="F28"/>
  <c r="F27"/>
  <c r="F25" s="1"/>
  <c r="J9"/>
  <c r="I9"/>
  <c r="H9"/>
  <c r="K9"/>
  <c r="G9"/>
  <c r="G25" i="6"/>
  <c r="F25"/>
  <c r="E25"/>
  <c r="D25"/>
  <c r="C25"/>
  <c r="G20"/>
  <c r="F20"/>
  <c r="F9" s="1"/>
  <c r="E20"/>
  <c r="D20"/>
  <c r="C20"/>
  <c r="G11"/>
  <c r="F11"/>
  <c r="E11"/>
  <c r="E9" s="1"/>
  <c r="D11"/>
  <c r="C11"/>
  <c r="C9" s="1"/>
  <c r="D9"/>
  <c r="G9"/>
  <c r="G23" i="3"/>
  <c r="F23"/>
  <c r="E23"/>
  <c r="D23"/>
  <c r="C23"/>
  <c r="G15"/>
  <c r="F15"/>
  <c r="E15"/>
  <c r="D15"/>
  <c r="C15"/>
  <c r="G10"/>
  <c r="F10"/>
  <c r="F8" s="1"/>
  <c r="E10"/>
  <c r="D10"/>
  <c r="D8" s="1"/>
  <c r="C10"/>
  <c r="K24" i="2"/>
  <c r="J24"/>
  <c r="I24"/>
  <c r="H24"/>
  <c r="G24"/>
  <c r="F27"/>
  <c r="F26"/>
  <c r="F24" s="1"/>
  <c r="F22"/>
  <c r="F21"/>
  <c r="F18" s="1"/>
  <c r="F16" s="1"/>
  <c r="K16"/>
  <c r="J16"/>
  <c r="I16"/>
  <c r="H16"/>
  <c r="G16"/>
  <c r="F13"/>
  <c r="F11"/>
  <c r="K13"/>
  <c r="K11"/>
  <c r="J13"/>
  <c r="J11"/>
  <c r="J9" s="1"/>
  <c r="I13"/>
  <c r="I11"/>
  <c r="H13"/>
  <c r="H11"/>
  <c r="H9" s="1"/>
  <c r="G13"/>
  <c r="G11"/>
  <c r="C8" i="3"/>
  <c r="E8"/>
  <c r="G9" i="2"/>
  <c r="I9"/>
  <c r="K9"/>
  <c r="G8" i="3" l="1"/>
  <c r="F9" i="1"/>
  <c r="H9" i="6" s="1"/>
  <c r="H10" s="1"/>
  <c r="F9" i="2"/>
</calcChain>
</file>

<file path=xl/sharedStrings.xml><?xml version="1.0" encoding="utf-8"?>
<sst xmlns="http://schemas.openxmlformats.org/spreadsheetml/2006/main" count="273" uniqueCount="67">
  <si>
    <t>№ п/п</t>
  </si>
  <si>
    <t>Адрес МКД</t>
  </si>
  <si>
    <t>Стоимость капитального ремонта - всего</t>
  </si>
  <si>
    <t>в том числе за счет средств:</t>
  </si>
  <si>
    <t>Х</t>
  </si>
  <si>
    <t>к краткосрочному плану реализации региональной программы "Проведение капитального ремонта общего имущества в многоквартирных домах, расположенных на территории Оренбургской области, в 2014-2043 годах" на 2020-2022 годы</t>
  </si>
  <si>
    <t>Единица измерения</t>
  </si>
  <si>
    <t>Объем работ (услуг) по капитальному ремонту в соответствии с единицами измерения</t>
  </si>
  <si>
    <t>кв. метров</t>
  </si>
  <si>
    <t xml:space="preserve">Количество жителей, зарегистрированных в МКД 
</t>
  </si>
  <si>
    <t>Общая площадь МКД</t>
  </si>
  <si>
    <t>Приложение № 1</t>
  </si>
  <si>
    <t>Плановая дата завершения работ</t>
  </si>
  <si>
    <t>СРО</t>
  </si>
  <si>
    <t>Количество МКД</t>
  </si>
  <si>
    <t>Приложение № 2</t>
  </si>
  <si>
    <t>Приложение № 3</t>
  </si>
  <si>
    <t>Приложение № 4</t>
  </si>
  <si>
    <t>2020 год</t>
  </si>
  <si>
    <t>Итого по 2020 году</t>
  </si>
  <si>
    <t>2021 год</t>
  </si>
  <si>
    <t>Итого по 2021 году</t>
  </si>
  <si>
    <t>2022 год</t>
  </si>
  <si>
    <t>Итого по 2022 году</t>
  </si>
  <si>
    <t>Адрес многоквартирного дома (далее – МКД</t>
  </si>
  <si>
    <t>Количество работ (услуг) по капитальному ремонту МКД</t>
  </si>
  <si>
    <t>Стоимость капитального ремонта МКД</t>
  </si>
  <si>
    <t>Перечь и планируемые показатели выполнения краткосрочного плана реализации региональной программы "Проведение капитального ремонта общего имущества в многоквартирных домах, расположенных на территории Оренбургской области, в 2014–2043 годах" 
на 2020-2022 годы (строительно-монтажные работы)</t>
  </si>
  <si>
    <t xml:space="preserve">Перечь и планируемые показатели 
выполнения краткосрочного плана реализации региональной программы "Проведение капитального ремонта общего имущества в многоквартирных домах, расположенных на территории Оренбургской области, в 2014–2043 годах" 
на 2020-2022 годы (проектные работы)
</t>
  </si>
  <si>
    <t>Реестр
многоквартирных домов, подлежащих капитальному ремонту в рамках краткосрочного плана реализации
региональной программы «Проведение капитального ремонта общего имущества в многоквартирных домах,
расположенных на территории Оренбургской области, в 2014–2043 годах», на  2020-2022 годы
(проектные работы)</t>
  </si>
  <si>
    <t>12.2021</t>
  </si>
  <si>
    <t>12.2022</t>
  </si>
  <si>
    <t>Итого по муниципальному образованию Переволоцкий район</t>
  </si>
  <si>
    <t>пос. Переволоцкий, ул. Пролетарская, д. 84</t>
  </si>
  <si>
    <t>пос. Переволоцкий, ул. Тракторная, д. 4</t>
  </si>
  <si>
    <t>пос. Переволоцкий, ул. Западная, д. 9</t>
  </si>
  <si>
    <t>пос. Переволоцкий, ул. Ленинская, д. 137а</t>
  </si>
  <si>
    <t>пос. Переволоцкий, ул. Ленинская, д. 110</t>
  </si>
  <si>
    <t>человек</t>
  </si>
  <si>
    <t>штук</t>
  </si>
  <si>
    <t>единиц</t>
  </si>
  <si>
    <t>рублей</t>
  </si>
  <si>
    <t xml:space="preserve">Виды работ, 
установленные 
статьей 18 Закона Оренбургской 
области*)
</t>
  </si>
  <si>
    <t>всего (рублей):</t>
  </si>
  <si>
    <t>федерального бюджета  (рублей)</t>
  </si>
  <si>
    <t>областного бюджета (рублей)</t>
  </si>
  <si>
    <t>местных бюджетов  (рублей)</t>
  </si>
  <si>
    <t>собственников помещений в МКД (рублей)</t>
  </si>
  <si>
    <t xml:space="preserve">иных источников 
(рублей)
</t>
  </si>
  <si>
    <t xml:space="preserve">Способ формирования 
фонда капитального
 ремонта **)
</t>
  </si>
  <si>
    <t>ремонт и (или) переустройство крыши</t>
  </si>
  <si>
    <t>утепление и (или) ремонт фасада</t>
  </si>
  <si>
    <t>пос. Переволоцкий, ул. Пролетарская, д. 96</t>
  </si>
  <si>
    <t>пос. Переволоцкий, ул. Ленинская, д. 84</t>
  </si>
  <si>
    <t>-</t>
  </si>
  <si>
    <t>пос. Переволоцкий, ул. Нефтяников, д. 14</t>
  </si>
  <si>
    <t>Всего по МО</t>
  </si>
  <si>
    <t>пос. Переволоцкий, ул. Нефтяников, д. 20</t>
  </si>
  <si>
    <t>пос. Переволоцкий, ул. Ленинская, д. 122</t>
  </si>
  <si>
    <t>пос. Переволоцкий, ул. Ленинская, д. 135а</t>
  </si>
  <si>
    <t>другие</t>
  </si>
  <si>
    <t>договор</t>
  </si>
  <si>
    <t>Итого по муниципальному образованию Переволоцкий поссовет</t>
  </si>
  <si>
    <t>Муниципальное образование Переволоцкий поссовет</t>
  </si>
  <si>
    <t xml:space="preserve"> Муниципальное образование Переволоцкий поссовет</t>
  </si>
  <si>
    <t>Итого по муниципальному образованию Переволоцкий посовет</t>
  </si>
  <si>
    <t xml:space="preserve">Реестр
многоквартирных домов, подлежащих капитальному ремонту в рамках краткосрочного плана реализации региональной программы «Проведение капитального ремонта общего имущества в многоквартирных домах, расположенных на территории Оренбургской области, в 2014–2043 годах», на 2020-2022 годы 
(строительно-монтажные работы)
</t>
  </si>
</sst>
</file>

<file path=xl/styles.xml><?xml version="1.0" encoding="utf-8"?>
<styleSheet xmlns="http://schemas.openxmlformats.org/spreadsheetml/2006/main">
  <numFmts count="1">
    <numFmt numFmtId="164" formatCode="mm/yyyy"/>
  </numFmts>
  <fonts count="10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9" fillId="0" borderId="0"/>
    <xf numFmtId="0" fontId="7" fillId="0" borderId="0"/>
  </cellStyleXfs>
  <cellXfs count="104">
    <xf numFmtId="0" fontId="0" fillId="0" borderId="0" xfId="0"/>
    <xf numFmtId="0" fontId="1" fillId="0" borderId="0" xfId="0" applyFont="1" applyFill="1"/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Alignment="1"/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1" fillId="0" borderId="0" xfId="0" applyFont="1" applyFill="1" applyBorder="1"/>
    <xf numFmtId="0" fontId="0" fillId="0" borderId="0" xfId="0" applyFill="1" applyBorder="1"/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center" vertical="top"/>
    </xf>
    <xf numFmtId="0" fontId="4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/>
    <xf numFmtId="3" fontId="4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/>
    <xf numFmtId="0" fontId="4" fillId="0" borderId="0" xfId="0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4" fillId="0" borderId="0" xfId="0" quotePrefix="1" applyFont="1" applyFill="1" applyBorder="1" applyAlignment="1">
      <alignment horizontal="center" vertical="top"/>
    </xf>
    <xf numFmtId="0" fontId="4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4" fontId="4" fillId="0" borderId="0" xfId="0" applyNumberFormat="1" applyFont="1" applyFill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/>
    </xf>
    <xf numFmtId="0" fontId="6" fillId="0" borderId="1" xfId="0" applyNumberFormat="1" applyFont="1" applyFill="1" applyBorder="1" applyAlignment="1">
      <alignment horizontal="center" vertical="top"/>
    </xf>
    <xf numFmtId="4" fontId="4" fillId="0" borderId="3" xfId="0" applyNumberFormat="1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2" fontId="4" fillId="0" borderId="1" xfId="0" applyNumberFormat="1" applyFont="1" applyFill="1" applyBorder="1" applyAlignment="1">
      <alignment horizontal="center" vertical="top"/>
    </xf>
    <xf numFmtId="4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0" fillId="0" borderId="0" xfId="0" applyAlignment="1"/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SheetLayoutView="100" workbookViewId="0">
      <selection sqref="A1:G26"/>
    </sheetView>
  </sheetViews>
  <sheetFormatPr defaultRowHeight="12.75"/>
  <cols>
    <col min="1" max="1" width="6.140625" style="1" customWidth="1"/>
    <col min="2" max="2" width="37.140625" style="1" customWidth="1"/>
    <col min="3" max="3" width="23.42578125" style="1" customWidth="1"/>
    <col min="4" max="4" width="31" style="1" customWidth="1"/>
    <col min="5" max="5" width="21.28515625" style="1" customWidth="1"/>
    <col min="6" max="6" width="18.7109375" style="1" customWidth="1"/>
    <col min="7" max="7" width="20" style="1" customWidth="1"/>
    <col min="8" max="8" width="12.28515625" style="1" bestFit="1" customWidth="1"/>
    <col min="9" max="16384" width="9.140625" style="1"/>
  </cols>
  <sheetData>
    <row r="1" spans="1:9" ht="15" customHeight="1">
      <c r="D1" s="4"/>
      <c r="E1" s="4"/>
      <c r="F1" s="4" t="s">
        <v>11</v>
      </c>
    </row>
    <row r="2" spans="1:9" ht="81" customHeight="1">
      <c r="D2" s="5"/>
      <c r="F2" s="83" t="s">
        <v>5</v>
      </c>
      <c r="G2" s="83"/>
    </row>
    <row r="3" spans="1:9" ht="39" customHeight="1">
      <c r="B3" s="84" t="s">
        <v>27</v>
      </c>
      <c r="C3" s="103"/>
      <c r="D3" s="103"/>
      <c r="E3" s="103"/>
      <c r="F3" s="103"/>
      <c r="G3" s="103"/>
    </row>
    <row r="5" spans="1:9" ht="39.75" customHeight="1">
      <c r="A5" s="86" t="s">
        <v>0</v>
      </c>
      <c r="B5" s="86" t="s">
        <v>24</v>
      </c>
      <c r="C5" s="52" t="s">
        <v>10</v>
      </c>
      <c r="D5" s="52" t="s">
        <v>9</v>
      </c>
      <c r="E5" s="52" t="s">
        <v>25</v>
      </c>
      <c r="F5" s="54" t="s">
        <v>14</v>
      </c>
      <c r="G5" s="52" t="s">
        <v>26</v>
      </c>
    </row>
    <row r="6" spans="1:9" ht="13.5" customHeight="1">
      <c r="A6" s="86"/>
      <c r="B6" s="86"/>
      <c r="C6" s="52" t="s">
        <v>8</v>
      </c>
      <c r="D6" s="52" t="s">
        <v>38</v>
      </c>
      <c r="E6" s="54" t="s">
        <v>39</v>
      </c>
      <c r="F6" s="7" t="s">
        <v>40</v>
      </c>
      <c r="G6" s="7" t="s">
        <v>41</v>
      </c>
    </row>
    <row r="7" spans="1:9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</row>
    <row r="8" spans="1:9">
      <c r="A8" s="87" t="s">
        <v>56</v>
      </c>
      <c r="B8" s="87"/>
      <c r="C8" s="3">
        <f>C10+C15+C23</f>
        <v>5464.7000000000007</v>
      </c>
      <c r="D8" s="63">
        <f>D10+D15+D23</f>
        <v>232</v>
      </c>
      <c r="E8" s="63">
        <f>E10+E15+E23</f>
        <v>6</v>
      </c>
      <c r="F8" s="63">
        <f>F10+F15+F23</f>
        <v>6</v>
      </c>
      <c r="G8" s="3">
        <f>G10+G15+G23</f>
        <v>14990437.57</v>
      </c>
      <c r="H8" s="57"/>
      <c r="I8" s="43"/>
    </row>
    <row r="9" spans="1:9">
      <c r="A9" s="85" t="s">
        <v>18</v>
      </c>
      <c r="B9" s="85"/>
      <c r="C9" s="85"/>
      <c r="D9" s="85"/>
      <c r="E9" s="85"/>
      <c r="F9" s="85"/>
      <c r="G9" s="85"/>
    </row>
    <row r="10" spans="1:9" ht="15.75" customHeight="1">
      <c r="A10" s="82" t="s">
        <v>19</v>
      </c>
      <c r="B10" s="82"/>
      <c r="C10" s="2">
        <f>C12</f>
        <v>587.79999999999995</v>
      </c>
      <c r="D10" s="61">
        <f>D12</f>
        <v>26</v>
      </c>
      <c r="E10" s="61">
        <f>E12</f>
        <v>1</v>
      </c>
      <c r="F10" s="61">
        <f>F12</f>
        <v>1</v>
      </c>
      <c r="G10" s="2">
        <f>G12</f>
        <v>1996639.41</v>
      </c>
      <c r="H10" s="43"/>
    </row>
    <row r="11" spans="1:9" s="23" customFormat="1" ht="14.25" customHeight="1">
      <c r="A11" s="74" t="s">
        <v>63</v>
      </c>
      <c r="B11" s="75"/>
      <c r="C11" s="75"/>
      <c r="D11" s="75"/>
      <c r="E11" s="75"/>
      <c r="F11" s="75"/>
      <c r="G11" s="76"/>
    </row>
    <row r="12" spans="1:9" s="23" customFormat="1" ht="26.25" customHeight="1">
      <c r="A12" s="88" t="s">
        <v>62</v>
      </c>
      <c r="B12" s="88"/>
      <c r="C12" s="26">
        <f>SUM(C13:C13)</f>
        <v>587.79999999999995</v>
      </c>
      <c r="D12" s="62">
        <f>SUM(D13:D13)</f>
        <v>26</v>
      </c>
      <c r="E12" s="62">
        <f>SUM(E13:E13)</f>
        <v>1</v>
      </c>
      <c r="F12" s="62">
        <f>SUM(F13:F13)</f>
        <v>1</v>
      </c>
      <c r="G12" s="26">
        <f>SUM(G13:G13)</f>
        <v>1996639.41</v>
      </c>
      <c r="H12" s="55"/>
    </row>
    <row r="13" spans="1:9" s="23" customFormat="1" ht="20.100000000000001" customHeight="1">
      <c r="A13" s="39">
        <v>1</v>
      </c>
      <c r="B13" s="30" t="s">
        <v>37</v>
      </c>
      <c r="C13" s="32">
        <v>587.79999999999995</v>
      </c>
      <c r="D13" s="42">
        <v>26</v>
      </c>
      <c r="E13" s="42">
        <v>1</v>
      </c>
      <c r="F13" s="42">
        <v>1</v>
      </c>
      <c r="G13" s="33">
        <v>1996639.41</v>
      </c>
      <c r="H13" s="55"/>
    </row>
    <row r="14" spans="1:9" ht="15" customHeight="1">
      <c r="A14" s="79" t="s">
        <v>20</v>
      </c>
      <c r="B14" s="80"/>
      <c r="C14" s="80"/>
      <c r="D14" s="80"/>
      <c r="E14" s="80"/>
      <c r="F14" s="80"/>
      <c r="G14" s="81"/>
      <c r="H14" s="55"/>
    </row>
    <row r="15" spans="1:9" ht="12" customHeight="1">
      <c r="A15" s="73" t="s">
        <v>21</v>
      </c>
      <c r="B15" s="73"/>
      <c r="C15" s="2">
        <f>C17</f>
        <v>4054.1000000000004</v>
      </c>
      <c r="D15" s="61">
        <f>D17</f>
        <v>178</v>
      </c>
      <c r="E15" s="61">
        <f>E17</f>
        <v>4</v>
      </c>
      <c r="F15" s="61">
        <f>F17</f>
        <v>4</v>
      </c>
      <c r="G15" s="2">
        <f>G17</f>
        <v>9913305.4800000004</v>
      </c>
      <c r="H15" s="55"/>
    </row>
    <row r="16" spans="1:9" s="23" customFormat="1" ht="15" customHeight="1">
      <c r="A16" s="74" t="s">
        <v>63</v>
      </c>
      <c r="B16" s="75"/>
      <c r="C16" s="75"/>
      <c r="D16" s="75"/>
      <c r="E16" s="75"/>
      <c r="F16" s="75"/>
      <c r="G16" s="76"/>
      <c r="H16" s="55"/>
    </row>
    <row r="17" spans="1:13" s="23" customFormat="1" ht="24.75" customHeight="1">
      <c r="A17" s="77" t="s">
        <v>65</v>
      </c>
      <c r="B17" s="78"/>
      <c r="C17" s="26">
        <f>SUM(C18:C21)</f>
        <v>4054.1000000000004</v>
      </c>
      <c r="D17" s="62">
        <f>SUM(D18:D21)</f>
        <v>178</v>
      </c>
      <c r="E17" s="62">
        <f>SUM(E18:E21)</f>
        <v>4</v>
      </c>
      <c r="F17" s="62">
        <f>SUM(F18:F21)</f>
        <v>4</v>
      </c>
      <c r="G17" s="26">
        <f>SUM(G18:G21)</f>
        <v>9913305.4800000004</v>
      </c>
      <c r="H17" s="55"/>
    </row>
    <row r="18" spans="1:13" s="23" customFormat="1" ht="29.25" customHeight="1">
      <c r="A18" s="36">
        <v>1</v>
      </c>
      <c r="B18" s="30" t="s">
        <v>58</v>
      </c>
      <c r="C18" s="66">
        <v>1061</v>
      </c>
      <c r="D18" s="31">
        <v>41</v>
      </c>
      <c r="E18" s="31">
        <v>1</v>
      </c>
      <c r="F18" s="41">
        <v>1</v>
      </c>
      <c r="G18" s="33">
        <v>330116.33</v>
      </c>
      <c r="H18" s="55"/>
      <c r="I18" s="45"/>
      <c r="J18" s="45"/>
      <c r="K18" s="45"/>
      <c r="L18" s="47"/>
      <c r="M18" s="44"/>
    </row>
    <row r="19" spans="1:13" s="23" customFormat="1" ht="29.25" customHeight="1">
      <c r="A19" s="36">
        <v>2</v>
      </c>
      <c r="B19" s="30" t="s">
        <v>59</v>
      </c>
      <c r="C19" s="66">
        <v>920.60000000000025</v>
      </c>
      <c r="D19" s="70">
        <v>54</v>
      </c>
      <c r="E19" s="31">
        <v>1</v>
      </c>
      <c r="F19" s="41">
        <v>1</v>
      </c>
      <c r="G19" s="33">
        <v>65357.11</v>
      </c>
      <c r="H19" s="55"/>
      <c r="I19" s="45"/>
      <c r="J19" s="45"/>
      <c r="K19" s="45"/>
      <c r="L19" s="47"/>
      <c r="M19" s="44"/>
    </row>
    <row r="20" spans="1:13" s="23" customFormat="1" ht="20.100000000000001" customHeight="1">
      <c r="A20" s="36">
        <v>3</v>
      </c>
      <c r="B20" s="46" t="s">
        <v>33</v>
      </c>
      <c r="C20" s="66">
        <v>1281.4000000000001</v>
      </c>
      <c r="D20" s="31">
        <v>57</v>
      </c>
      <c r="E20" s="31">
        <v>1</v>
      </c>
      <c r="F20" s="41">
        <v>1</v>
      </c>
      <c r="G20" s="33">
        <v>6333220.4199999999</v>
      </c>
      <c r="H20" s="55"/>
      <c r="I20" s="45"/>
      <c r="J20" s="45"/>
      <c r="K20" s="45"/>
      <c r="L20" s="47"/>
      <c r="M20" s="44"/>
    </row>
    <row r="21" spans="1:13" s="23" customFormat="1" ht="20.100000000000001" customHeight="1">
      <c r="A21" s="48">
        <v>4</v>
      </c>
      <c r="B21" s="49" t="s">
        <v>52</v>
      </c>
      <c r="C21" s="66">
        <v>791.1</v>
      </c>
      <c r="D21" s="31">
        <v>26</v>
      </c>
      <c r="E21" s="31">
        <v>1</v>
      </c>
      <c r="F21" s="41">
        <v>1</v>
      </c>
      <c r="G21" s="65">
        <v>3184611.62</v>
      </c>
      <c r="H21" s="55"/>
      <c r="I21" s="45"/>
      <c r="J21" s="45"/>
      <c r="K21" s="45"/>
      <c r="L21" s="47"/>
      <c r="M21" s="44"/>
    </row>
    <row r="22" spans="1:13" ht="15" customHeight="1">
      <c r="A22" s="79" t="s">
        <v>22</v>
      </c>
      <c r="B22" s="80"/>
      <c r="C22" s="80"/>
      <c r="D22" s="80"/>
      <c r="E22" s="80"/>
      <c r="F22" s="80"/>
      <c r="G22" s="81"/>
      <c r="H22" s="55"/>
    </row>
    <row r="23" spans="1:13" ht="15.75" customHeight="1">
      <c r="A23" s="82" t="s">
        <v>23</v>
      </c>
      <c r="B23" s="82"/>
      <c r="C23" s="2">
        <f>C25</f>
        <v>822.8</v>
      </c>
      <c r="D23" s="61">
        <f>D25</f>
        <v>28</v>
      </c>
      <c r="E23" s="61">
        <f>E25</f>
        <v>1</v>
      </c>
      <c r="F23" s="61">
        <f>F25</f>
        <v>1</v>
      </c>
      <c r="G23" s="2">
        <f>G25</f>
        <v>3080492.68</v>
      </c>
      <c r="H23" s="55"/>
    </row>
    <row r="24" spans="1:13" s="23" customFormat="1" ht="15" customHeight="1">
      <c r="A24" s="74" t="s">
        <v>64</v>
      </c>
      <c r="B24" s="75"/>
      <c r="C24" s="75"/>
      <c r="D24" s="75"/>
      <c r="E24" s="75"/>
      <c r="F24" s="75"/>
      <c r="G24" s="76"/>
      <c r="H24" s="55"/>
    </row>
    <row r="25" spans="1:13" s="23" customFormat="1" ht="29.25" customHeight="1">
      <c r="A25" s="77" t="s">
        <v>62</v>
      </c>
      <c r="B25" s="78"/>
      <c r="C25" s="26">
        <f>SUM(C26:C26)</f>
        <v>822.8</v>
      </c>
      <c r="D25" s="62">
        <f>SUM(D26:D26)</f>
        <v>28</v>
      </c>
      <c r="E25" s="62">
        <f>SUM(E26:E26)</f>
        <v>1</v>
      </c>
      <c r="F25" s="62">
        <f>SUM(F26:F26)</f>
        <v>1</v>
      </c>
      <c r="G25" s="26">
        <f>SUM(G26:G26)</f>
        <v>3080492.68</v>
      </c>
      <c r="H25" s="55"/>
    </row>
    <row r="26" spans="1:13" s="67" customFormat="1" ht="20.100000000000001" customHeight="1">
      <c r="A26" s="36">
        <v>1</v>
      </c>
      <c r="B26" s="46" t="s">
        <v>34</v>
      </c>
      <c r="C26" s="66">
        <v>822.8</v>
      </c>
      <c r="D26" s="31">
        <v>28</v>
      </c>
      <c r="E26" s="31">
        <v>1</v>
      </c>
      <c r="F26" s="41">
        <v>1</v>
      </c>
      <c r="G26" s="33">
        <v>3080492.68</v>
      </c>
      <c r="H26" s="55"/>
      <c r="I26" s="45"/>
      <c r="J26" s="45"/>
      <c r="K26" s="45"/>
      <c r="L26" s="47"/>
      <c r="M26" s="44"/>
    </row>
  </sheetData>
  <mergeCells count="17">
    <mergeCell ref="F2:G2"/>
    <mergeCell ref="A14:G14"/>
    <mergeCell ref="A9:G9"/>
    <mergeCell ref="B5:B6"/>
    <mergeCell ref="A5:A6"/>
    <mergeCell ref="A8:B8"/>
    <mergeCell ref="A10:B10"/>
    <mergeCell ref="A11:G11"/>
    <mergeCell ref="A12:B12"/>
    <mergeCell ref="B3:G3"/>
    <mergeCell ref="A15:B15"/>
    <mergeCell ref="A24:G24"/>
    <mergeCell ref="A25:B25"/>
    <mergeCell ref="A22:G22"/>
    <mergeCell ref="A23:B23"/>
    <mergeCell ref="A16:G16"/>
    <mergeCell ref="A17:B17"/>
  </mergeCells>
  <phoneticPr fontId="0" type="noConversion"/>
  <pageMargins left="0" right="0" top="0" bottom="0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tabSelected="1" view="pageBreakPreview" zoomScale="80" zoomScaleSheetLayoutView="80" workbookViewId="0">
      <selection sqref="A1:M27"/>
    </sheetView>
  </sheetViews>
  <sheetFormatPr defaultRowHeight="12.75"/>
  <cols>
    <col min="1" max="1" width="5.140625" style="1" customWidth="1"/>
    <col min="2" max="2" width="24.28515625" style="1" customWidth="1"/>
    <col min="3" max="3" width="14.85546875" style="1" customWidth="1"/>
    <col min="4" max="4" width="10.7109375" style="1" customWidth="1"/>
    <col min="5" max="5" width="11.85546875" style="1" customWidth="1"/>
    <col min="6" max="6" width="15" style="1" customWidth="1"/>
    <col min="7" max="8" width="11" style="1" customWidth="1"/>
    <col min="9" max="9" width="7.5703125" style="1" customWidth="1"/>
    <col min="10" max="10" width="13.5703125" style="1" customWidth="1"/>
    <col min="11" max="11" width="8" style="1" customWidth="1"/>
    <col min="12" max="12" width="10.140625" style="1" customWidth="1"/>
    <col min="13" max="14" width="9.140625" style="1"/>
    <col min="15" max="15" width="12.85546875" style="1" customWidth="1"/>
    <col min="16" max="18" width="9.140625" style="1"/>
    <col min="19" max="20" width="10.85546875" style="1" bestFit="1" customWidth="1"/>
    <col min="21" max="16384" width="9.140625" style="1"/>
  </cols>
  <sheetData>
    <row r="1" spans="1:15" ht="15" customHeight="1">
      <c r="I1" s="4" t="s">
        <v>15</v>
      </c>
      <c r="J1" s="4"/>
      <c r="K1" s="4"/>
      <c r="L1" s="4"/>
      <c r="M1" s="4"/>
      <c r="N1" s="4"/>
    </row>
    <row r="2" spans="1:15" ht="69.75" customHeight="1">
      <c r="I2" s="83" t="s">
        <v>5</v>
      </c>
      <c r="J2" s="83"/>
      <c r="K2" s="83"/>
      <c r="L2" s="83"/>
      <c r="M2" s="83"/>
      <c r="N2" s="58"/>
    </row>
    <row r="3" spans="1:15" ht="56.25" customHeight="1">
      <c r="B3" s="84" t="s">
        <v>66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5" spans="1:15" ht="12.75" customHeight="1">
      <c r="A5" s="94" t="s">
        <v>0</v>
      </c>
      <c r="B5" s="94" t="s">
        <v>1</v>
      </c>
      <c r="C5" s="86" t="s">
        <v>42</v>
      </c>
      <c r="D5" s="86" t="s">
        <v>6</v>
      </c>
      <c r="E5" s="86" t="s">
        <v>7</v>
      </c>
      <c r="F5" s="89" t="s">
        <v>2</v>
      </c>
      <c r="G5" s="89"/>
      <c r="H5" s="89"/>
      <c r="I5" s="89"/>
      <c r="J5" s="89"/>
      <c r="K5" s="89"/>
      <c r="L5" s="95" t="s">
        <v>12</v>
      </c>
      <c r="M5" s="95" t="s">
        <v>49</v>
      </c>
      <c r="N5" s="28"/>
    </row>
    <row r="6" spans="1:15">
      <c r="A6" s="94"/>
      <c r="B6" s="94"/>
      <c r="C6" s="86"/>
      <c r="D6" s="86"/>
      <c r="E6" s="86"/>
      <c r="F6" s="90" t="s">
        <v>43</v>
      </c>
      <c r="G6" s="89" t="s">
        <v>3</v>
      </c>
      <c r="H6" s="89"/>
      <c r="I6" s="89"/>
      <c r="J6" s="89"/>
      <c r="K6" s="89"/>
      <c r="L6" s="95"/>
      <c r="M6" s="95"/>
      <c r="N6" s="28"/>
    </row>
    <row r="7" spans="1:15" ht="114" customHeight="1">
      <c r="A7" s="94"/>
      <c r="B7" s="94"/>
      <c r="C7" s="86"/>
      <c r="D7" s="86"/>
      <c r="E7" s="86"/>
      <c r="F7" s="90"/>
      <c r="G7" s="59" t="s">
        <v>44</v>
      </c>
      <c r="H7" s="59" t="s">
        <v>45</v>
      </c>
      <c r="I7" s="59" t="s">
        <v>46</v>
      </c>
      <c r="J7" s="59" t="s">
        <v>47</v>
      </c>
      <c r="K7" s="59" t="s">
        <v>48</v>
      </c>
      <c r="L7" s="95"/>
      <c r="M7" s="95"/>
      <c r="N7" s="28"/>
    </row>
    <row r="8" spans="1:15" ht="12.75" customHeight="1">
      <c r="A8" s="54">
        <v>1</v>
      </c>
      <c r="B8" s="54">
        <v>2</v>
      </c>
      <c r="C8" s="54">
        <v>4</v>
      </c>
      <c r="D8" s="54">
        <v>5</v>
      </c>
      <c r="E8" s="54">
        <v>6</v>
      </c>
      <c r="F8" s="54">
        <v>7</v>
      </c>
      <c r="G8" s="54">
        <v>8</v>
      </c>
      <c r="H8" s="54">
        <v>9</v>
      </c>
      <c r="I8" s="54">
        <v>10</v>
      </c>
      <c r="J8" s="54">
        <v>11</v>
      </c>
      <c r="K8" s="54">
        <v>12</v>
      </c>
      <c r="L8" s="54">
        <v>13</v>
      </c>
      <c r="M8" s="54">
        <v>14</v>
      </c>
      <c r="N8" s="6"/>
    </row>
    <row r="9" spans="1:15" ht="13.5" customHeight="1">
      <c r="A9" s="97" t="s">
        <v>56</v>
      </c>
      <c r="B9" s="97"/>
      <c r="C9" s="51" t="s">
        <v>4</v>
      </c>
      <c r="D9" s="51" t="s">
        <v>4</v>
      </c>
      <c r="E9" s="51" t="s">
        <v>4</v>
      </c>
      <c r="F9" s="3">
        <f t="shared" ref="F9:K9" si="0">F11+F16+F24</f>
        <v>14990437.57</v>
      </c>
      <c r="G9" s="3">
        <f t="shared" si="0"/>
        <v>0</v>
      </c>
      <c r="H9" s="3">
        <f t="shared" si="0"/>
        <v>0</v>
      </c>
      <c r="I9" s="3">
        <f t="shared" si="0"/>
        <v>0</v>
      </c>
      <c r="J9" s="3">
        <f t="shared" si="0"/>
        <v>14990437.57</v>
      </c>
      <c r="K9" s="3">
        <f t="shared" si="0"/>
        <v>0</v>
      </c>
      <c r="L9" s="51" t="s">
        <v>4</v>
      </c>
      <c r="M9" s="51" t="s">
        <v>4</v>
      </c>
      <c r="N9" s="14"/>
    </row>
    <row r="10" spans="1:15" ht="13.5" customHeight="1">
      <c r="A10" s="96" t="s">
        <v>18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27"/>
    </row>
    <row r="11" spans="1:15" ht="13.5" customHeight="1">
      <c r="A11" s="97" t="s">
        <v>19</v>
      </c>
      <c r="B11" s="97"/>
      <c r="C11" s="51" t="s">
        <v>4</v>
      </c>
      <c r="D11" s="51" t="s">
        <v>4</v>
      </c>
      <c r="E11" s="51" t="s">
        <v>4</v>
      </c>
      <c r="F11" s="2">
        <f t="shared" ref="F11:K11" si="1">F13</f>
        <v>1996639.41</v>
      </c>
      <c r="G11" s="2">
        <f t="shared" si="1"/>
        <v>0</v>
      </c>
      <c r="H11" s="2">
        <f t="shared" si="1"/>
        <v>0</v>
      </c>
      <c r="I11" s="2">
        <f t="shared" si="1"/>
        <v>0</v>
      </c>
      <c r="J11" s="2">
        <f t="shared" si="1"/>
        <v>1996639.41</v>
      </c>
      <c r="K11" s="2">
        <f t="shared" si="1"/>
        <v>0</v>
      </c>
      <c r="L11" s="51" t="s">
        <v>4</v>
      </c>
      <c r="M11" s="51" t="s">
        <v>4</v>
      </c>
      <c r="N11" s="14"/>
    </row>
    <row r="12" spans="1:15" s="23" customFormat="1">
      <c r="A12" s="91" t="s">
        <v>63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</row>
    <row r="13" spans="1:15" s="23" customFormat="1" ht="27.75" customHeight="1">
      <c r="A13" s="77" t="s">
        <v>62</v>
      </c>
      <c r="B13" s="78"/>
      <c r="C13" s="24" t="s">
        <v>4</v>
      </c>
      <c r="D13" s="60" t="s">
        <v>4</v>
      </c>
      <c r="E13" s="60" t="s">
        <v>4</v>
      </c>
      <c r="F13" s="25">
        <f t="shared" ref="F13:K13" si="2">SUM(F14:F14)</f>
        <v>1996639.41</v>
      </c>
      <c r="G13" s="25">
        <f t="shared" si="2"/>
        <v>0</v>
      </c>
      <c r="H13" s="25">
        <f t="shared" si="2"/>
        <v>0</v>
      </c>
      <c r="I13" s="25">
        <f t="shared" si="2"/>
        <v>0</v>
      </c>
      <c r="J13" s="25">
        <f t="shared" si="2"/>
        <v>1996639.41</v>
      </c>
      <c r="K13" s="25">
        <f t="shared" si="2"/>
        <v>0</v>
      </c>
      <c r="L13" s="60" t="s">
        <v>4</v>
      </c>
      <c r="M13" s="25" t="s">
        <v>4</v>
      </c>
    </row>
    <row r="14" spans="1:15" s="23" customFormat="1" ht="39" customHeight="1">
      <c r="A14" s="29">
        <v>1</v>
      </c>
      <c r="B14" s="30" t="s">
        <v>37</v>
      </c>
      <c r="C14" s="30" t="s">
        <v>50</v>
      </c>
      <c r="D14" s="31" t="s">
        <v>8</v>
      </c>
      <c r="E14" s="33">
        <v>567.79999999999995</v>
      </c>
      <c r="F14" s="33">
        <f>SUM(G14:K14)</f>
        <v>1996639.41</v>
      </c>
      <c r="G14" s="33">
        <v>0</v>
      </c>
      <c r="H14" s="33">
        <v>0</v>
      </c>
      <c r="I14" s="33">
        <v>0</v>
      </c>
      <c r="J14" s="69">
        <v>1996639.41</v>
      </c>
      <c r="K14" s="33">
        <v>0</v>
      </c>
      <c r="L14" s="34">
        <v>44166</v>
      </c>
      <c r="M14" s="31" t="s">
        <v>13</v>
      </c>
    </row>
    <row r="15" spans="1:15" ht="13.5" customHeight="1">
      <c r="A15" s="96" t="s">
        <v>20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27"/>
    </row>
    <row r="16" spans="1:15" ht="13.5" customHeight="1">
      <c r="A16" s="97" t="s">
        <v>21</v>
      </c>
      <c r="B16" s="97"/>
      <c r="C16" s="51" t="s">
        <v>4</v>
      </c>
      <c r="D16" s="51" t="s">
        <v>4</v>
      </c>
      <c r="E16" s="51" t="s">
        <v>4</v>
      </c>
      <c r="F16" s="2">
        <f t="shared" ref="F16:K16" si="3">F18</f>
        <v>9913305.4800000004</v>
      </c>
      <c r="G16" s="2">
        <f t="shared" si="3"/>
        <v>0</v>
      </c>
      <c r="H16" s="2">
        <f t="shared" si="3"/>
        <v>0</v>
      </c>
      <c r="I16" s="2">
        <f t="shared" si="3"/>
        <v>0</v>
      </c>
      <c r="J16" s="2">
        <f t="shared" si="3"/>
        <v>9913305.4800000004</v>
      </c>
      <c r="K16" s="2">
        <f t="shared" si="3"/>
        <v>0</v>
      </c>
      <c r="L16" s="51" t="s">
        <v>4</v>
      </c>
      <c r="M16" s="51" t="s">
        <v>4</v>
      </c>
      <c r="N16" s="14"/>
      <c r="O16" s="43"/>
    </row>
    <row r="17" spans="1:19" s="23" customFormat="1" ht="13.5" customHeight="1">
      <c r="A17" s="98" t="s">
        <v>64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100"/>
    </row>
    <row r="18" spans="1:19" s="23" customFormat="1" ht="27.75" customHeight="1">
      <c r="A18" s="77" t="s">
        <v>62</v>
      </c>
      <c r="B18" s="78"/>
      <c r="C18" s="24" t="s">
        <v>4</v>
      </c>
      <c r="D18" s="24" t="s">
        <v>4</v>
      </c>
      <c r="E18" s="24" t="s">
        <v>4</v>
      </c>
      <c r="F18" s="26">
        <f t="shared" ref="F18:K18" si="4">SUM(F19:F22)</f>
        <v>9913305.4800000004</v>
      </c>
      <c r="G18" s="26">
        <f t="shared" si="4"/>
        <v>0</v>
      </c>
      <c r="H18" s="26">
        <f t="shared" si="4"/>
        <v>0</v>
      </c>
      <c r="I18" s="26">
        <f t="shared" si="4"/>
        <v>0</v>
      </c>
      <c r="J18" s="26">
        <f t="shared" si="4"/>
        <v>9913305.4800000004</v>
      </c>
      <c r="K18" s="26">
        <f t="shared" si="4"/>
        <v>0</v>
      </c>
      <c r="L18" s="24" t="s">
        <v>4</v>
      </c>
      <c r="M18" s="24" t="s">
        <v>4</v>
      </c>
    </row>
    <row r="19" spans="1:19" s="23" customFormat="1" ht="31.5" customHeight="1">
      <c r="A19" s="29">
        <v>1</v>
      </c>
      <c r="B19" s="30" t="s">
        <v>58</v>
      </c>
      <c r="C19" s="30" t="s">
        <v>60</v>
      </c>
      <c r="D19" s="31" t="s">
        <v>54</v>
      </c>
      <c r="E19" s="31" t="s">
        <v>54</v>
      </c>
      <c r="F19" s="69">
        <f>SUM(G19:K19)</f>
        <v>330116.33</v>
      </c>
      <c r="G19" s="32">
        <v>0</v>
      </c>
      <c r="H19" s="32">
        <v>0</v>
      </c>
      <c r="I19" s="32">
        <v>0</v>
      </c>
      <c r="J19" s="69">
        <v>330116.33</v>
      </c>
      <c r="K19" s="32">
        <v>0</v>
      </c>
      <c r="L19" s="71" t="s">
        <v>30</v>
      </c>
      <c r="M19" s="31" t="s">
        <v>13</v>
      </c>
      <c r="N19" s="72"/>
      <c r="O19" s="1"/>
      <c r="P19" s="1"/>
      <c r="Q19" s="1"/>
      <c r="R19" s="1"/>
      <c r="S19" s="1"/>
    </row>
    <row r="20" spans="1:19" s="23" customFormat="1" ht="30" customHeight="1">
      <c r="A20" s="29">
        <v>2</v>
      </c>
      <c r="B20" s="30" t="s">
        <v>59</v>
      </c>
      <c r="C20" s="30" t="s">
        <v>60</v>
      </c>
      <c r="D20" s="31" t="s">
        <v>54</v>
      </c>
      <c r="E20" s="31" t="s">
        <v>54</v>
      </c>
      <c r="F20" s="69">
        <f>SUM(G20:K20)</f>
        <v>65357.11</v>
      </c>
      <c r="G20" s="32">
        <v>0</v>
      </c>
      <c r="H20" s="32">
        <v>0</v>
      </c>
      <c r="I20" s="32">
        <v>0</v>
      </c>
      <c r="J20" s="69">
        <v>65357.11</v>
      </c>
      <c r="K20" s="32">
        <v>0</v>
      </c>
      <c r="L20" s="71" t="s">
        <v>30</v>
      </c>
      <c r="M20" s="31" t="s">
        <v>13</v>
      </c>
      <c r="N20" s="72"/>
      <c r="O20" s="1"/>
      <c r="P20" s="1"/>
      <c r="Q20" s="1"/>
      <c r="R20" s="1"/>
      <c r="S20" s="1"/>
    </row>
    <row r="21" spans="1:19" s="23" customFormat="1" ht="42.75" customHeight="1">
      <c r="A21" s="29">
        <v>3</v>
      </c>
      <c r="B21" s="30" t="s">
        <v>33</v>
      </c>
      <c r="C21" s="30" t="s">
        <v>50</v>
      </c>
      <c r="D21" s="37" t="s">
        <v>8</v>
      </c>
      <c r="E21" s="33">
        <v>890</v>
      </c>
      <c r="F21" s="33">
        <f>SUM(G21:K21)</f>
        <v>6333220.4199999999</v>
      </c>
      <c r="G21" s="32">
        <v>0</v>
      </c>
      <c r="H21" s="32">
        <v>0</v>
      </c>
      <c r="I21" s="32">
        <v>0</v>
      </c>
      <c r="J21" s="69">
        <v>6333220.4199999999</v>
      </c>
      <c r="K21" s="32">
        <v>0</v>
      </c>
      <c r="L21" s="38" t="s">
        <v>30</v>
      </c>
      <c r="M21" s="31" t="s">
        <v>13</v>
      </c>
    </row>
    <row r="22" spans="1:19" s="23" customFormat="1" ht="45.75" customHeight="1">
      <c r="A22" s="29">
        <v>4</v>
      </c>
      <c r="B22" s="30" t="s">
        <v>52</v>
      </c>
      <c r="C22" s="30" t="s">
        <v>50</v>
      </c>
      <c r="D22" s="37" t="s">
        <v>8</v>
      </c>
      <c r="E22" s="33">
        <v>258</v>
      </c>
      <c r="F22" s="33">
        <f>SUM(G22:K22)</f>
        <v>3184611.62</v>
      </c>
      <c r="G22" s="32">
        <v>0</v>
      </c>
      <c r="H22" s="32">
        <v>0</v>
      </c>
      <c r="I22" s="32">
        <v>0</v>
      </c>
      <c r="J22" s="69">
        <v>3184611.62</v>
      </c>
      <c r="K22" s="32">
        <v>0</v>
      </c>
      <c r="L22" s="38" t="s">
        <v>30</v>
      </c>
      <c r="M22" s="31" t="s">
        <v>13</v>
      </c>
    </row>
    <row r="23" spans="1:19" ht="13.5" customHeight="1">
      <c r="A23" s="96" t="s">
        <v>22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27"/>
    </row>
    <row r="24" spans="1:19" ht="13.5" customHeight="1">
      <c r="A24" s="97" t="s">
        <v>23</v>
      </c>
      <c r="B24" s="97"/>
      <c r="C24" s="51" t="s">
        <v>4</v>
      </c>
      <c r="D24" s="51" t="s">
        <v>4</v>
      </c>
      <c r="E24" s="51" t="s">
        <v>4</v>
      </c>
      <c r="F24" s="2">
        <f t="shared" ref="F24:K24" si="5">F26</f>
        <v>3080492.68</v>
      </c>
      <c r="G24" s="2">
        <f t="shared" si="5"/>
        <v>0</v>
      </c>
      <c r="H24" s="2">
        <f t="shared" si="5"/>
        <v>0</v>
      </c>
      <c r="I24" s="2">
        <f t="shared" si="5"/>
        <v>0</v>
      </c>
      <c r="J24" s="2">
        <f t="shared" si="5"/>
        <v>3080492.68</v>
      </c>
      <c r="K24" s="2">
        <f t="shared" si="5"/>
        <v>0</v>
      </c>
      <c r="L24" s="51" t="s">
        <v>4</v>
      </c>
      <c r="M24" s="51" t="s">
        <v>4</v>
      </c>
      <c r="N24" s="14"/>
    </row>
    <row r="25" spans="1:19" s="23" customFormat="1">
      <c r="A25" s="91" t="s">
        <v>63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3"/>
    </row>
    <row r="26" spans="1:19" s="23" customFormat="1" ht="30" customHeight="1">
      <c r="A26" s="77" t="s">
        <v>62</v>
      </c>
      <c r="B26" s="78"/>
      <c r="C26" s="60" t="s">
        <v>4</v>
      </c>
      <c r="D26" s="60" t="s">
        <v>4</v>
      </c>
      <c r="E26" s="60" t="s">
        <v>4</v>
      </c>
      <c r="F26" s="25">
        <f t="shared" ref="F26:K26" si="6">SUM(F27:F27)</f>
        <v>3080492.68</v>
      </c>
      <c r="G26" s="25">
        <f t="shared" si="6"/>
        <v>0</v>
      </c>
      <c r="H26" s="25">
        <f t="shared" si="6"/>
        <v>0</v>
      </c>
      <c r="I26" s="25">
        <f t="shared" si="6"/>
        <v>0</v>
      </c>
      <c r="J26" s="25">
        <f t="shared" si="6"/>
        <v>3080492.68</v>
      </c>
      <c r="K26" s="25">
        <f t="shared" si="6"/>
        <v>0</v>
      </c>
      <c r="L26" s="60" t="s">
        <v>4</v>
      </c>
      <c r="M26" s="60" t="s">
        <v>4</v>
      </c>
    </row>
    <row r="27" spans="1:19" s="67" customFormat="1" ht="42.75" customHeight="1">
      <c r="A27" s="29">
        <v>1</v>
      </c>
      <c r="B27" s="30" t="s">
        <v>34</v>
      </c>
      <c r="C27" s="30" t="s">
        <v>51</v>
      </c>
      <c r="D27" s="37" t="s">
        <v>8</v>
      </c>
      <c r="E27" s="33">
        <v>762.8</v>
      </c>
      <c r="F27" s="33">
        <f>SUM(G27:K27)</f>
        <v>3080492.68</v>
      </c>
      <c r="G27" s="32">
        <v>0</v>
      </c>
      <c r="H27" s="32">
        <v>0</v>
      </c>
      <c r="I27" s="32">
        <v>0</v>
      </c>
      <c r="J27" s="33">
        <v>3080492.68</v>
      </c>
      <c r="K27" s="32">
        <v>0</v>
      </c>
      <c r="L27" s="38" t="s">
        <v>31</v>
      </c>
      <c r="M27" s="31" t="s">
        <v>13</v>
      </c>
    </row>
  </sheetData>
  <mergeCells count="25">
    <mergeCell ref="A26:B26"/>
    <mergeCell ref="A18:B18"/>
    <mergeCell ref="A11:B11"/>
    <mergeCell ref="A16:B16"/>
    <mergeCell ref="A12:M12"/>
    <mergeCell ref="A13:B13"/>
    <mergeCell ref="A17:M17"/>
    <mergeCell ref="A23:M23"/>
    <mergeCell ref="A24:B24"/>
    <mergeCell ref="I2:M2"/>
    <mergeCell ref="L5:L7"/>
    <mergeCell ref="M5:M7"/>
    <mergeCell ref="A10:M10"/>
    <mergeCell ref="A9:B9"/>
    <mergeCell ref="B3:L3"/>
    <mergeCell ref="A25:M25"/>
    <mergeCell ref="A5:A7"/>
    <mergeCell ref="B5:B7"/>
    <mergeCell ref="C5:C7"/>
    <mergeCell ref="A15:M15"/>
    <mergeCell ref="D5:D7"/>
    <mergeCell ref="E5:E7"/>
    <mergeCell ref="F5:K5"/>
    <mergeCell ref="F6:F7"/>
    <mergeCell ref="G6:K6"/>
  </mergeCells>
  <phoneticPr fontId="0" type="noConversion"/>
  <pageMargins left="0" right="0" top="0" bottom="0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topLeftCell="C10" zoomScale="110" zoomScaleNormal="110" zoomScaleSheetLayoutView="110" workbookViewId="0">
      <selection activeCell="A12" sqref="A12:G12"/>
    </sheetView>
  </sheetViews>
  <sheetFormatPr defaultRowHeight="15"/>
  <cols>
    <col min="1" max="1" width="5.28515625" style="19" customWidth="1"/>
    <col min="2" max="2" width="35.28515625" style="19" customWidth="1"/>
    <col min="3" max="4" width="21.140625" style="19" customWidth="1"/>
    <col min="5" max="5" width="20.42578125" style="19" customWidth="1"/>
    <col min="6" max="6" width="13.140625" style="19" customWidth="1"/>
    <col min="7" max="7" width="24.140625" style="19" customWidth="1"/>
    <col min="8" max="8" width="17.28515625" style="19" bestFit="1" customWidth="1"/>
    <col min="9" max="16384" width="9.140625" style="19"/>
  </cols>
  <sheetData>
    <row r="1" spans="1:8">
      <c r="A1" s="1"/>
      <c r="B1" s="1"/>
      <c r="C1" s="1"/>
      <c r="D1" s="1"/>
      <c r="E1" s="4"/>
      <c r="F1" s="4" t="s">
        <v>16</v>
      </c>
      <c r="G1" s="1"/>
    </row>
    <row r="2" spans="1:8" ht="69" customHeight="1">
      <c r="A2" s="1"/>
      <c r="B2" s="1"/>
      <c r="C2" s="1"/>
      <c r="D2" s="1"/>
      <c r="E2" s="1"/>
      <c r="F2" s="83" t="s">
        <v>5</v>
      </c>
      <c r="G2" s="83"/>
    </row>
    <row r="3" spans="1:8">
      <c r="A3" s="1"/>
      <c r="B3" s="1"/>
      <c r="C3" s="1"/>
      <c r="D3" s="1"/>
      <c r="E3" s="58"/>
      <c r="F3" s="1"/>
      <c r="G3" s="1"/>
    </row>
    <row r="4" spans="1:8" ht="57.75" customHeight="1">
      <c r="A4" s="1"/>
      <c r="B4" s="84" t="s">
        <v>28</v>
      </c>
      <c r="C4" s="84"/>
      <c r="D4" s="84"/>
      <c r="E4" s="84"/>
      <c r="F4" s="84"/>
      <c r="G4" s="4"/>
    </row>
    <row r="5" spans="1:8">
      <c r="A5" s="1"/>
      <c r="B5" s="1"/>
      <c r="C5" s="1"/>
      <c r="D5" s="1"/>
      <c r="E5" s="1"/>
      <c r="F5" s="1"/>
      <c r="G5" s="1"/>
    </row>
    <row r="6" spans="1:8" ht="39.75" customHeight="1">
      <c r="A6" s="86" t="s">
        <v>0</v>
      </c>
      <c r="B6" s="86" t="s">
        <v>24</v>
      </c>
      <c r="C6" s="52" t="s">
        <v>10</v>
      </c>
      <c r="D6" s="52" t="s">
        <v>9</v>
      </c>
      <c r="E6" s="52" t="s">
        <v>25</v>
      </c>
      <c r="F6" s="54" t="s">
        <v>14</v>
      </c>
      <c r="G6" s="52" t="s">
        <v>26</v>
      </c>
    </row>
    <row r="7" spans="1:8">
      <c r="A7" s="86"/>
      <c r="B7" s="86"/>
      <c r="C7" s="52" t="s">
        <v>8</v>
      </c>
      <c r="D7" s="52" t="s">
        <v>38</v>
      </c>
      <c r="E7" s="54" t="s">
        <v>39</v>
      </c>
      <c r="F7" s="7" t="s">
        <v>40</v>
      </c>
      <c r="G7" s="7" t="s">
        <v>41</v>
      </c>
    </row>
    <row r="8" spans="1:8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20">
        <v>7</v>
      </c>
    </row>
    <row r="9" spans="1:8">
      <c r="A9" s="97" t="s">
        <v>56</v>
      </c>
      <c r="B9" s="97"/>
      <c r="C9" s="3">
        <f>C11+C20+C25</f>
        <v>5263.4</v>
      </c>
      <c r="D9" s="63">
        <f>D11+D20+D25</f>
        <v>199</v>
      </c>
      <c r="E9" s="63">
        <f>E11+E20+E25</f>
        <v>8</v>
      </c>
      <c r="F9" s="63">
        <f>F11+F20+F25</f>
        <v>8</v>
      </c>
      <c r="G9" s="3">
        <f>G11+G20+G25</f>
        <v>501735.25</v>
      </c>
      <c r="H9" s="56">
        <f>'Приложение № 4'!F9</f>
        <v>501735.25</v>
      </c>
    </row>
    <row r="10" spans="1:8">
      <c r="A10" s="85" t="s">
        <v>18</v>
      </c>
      <c r="B10" s="85"/>
      <c r="C10" s="85"/>
      <c r="D10" s="85"/>
      <c r="E10" s="85"/>
      <c r="F10" s="85"/>
      <c r="G10" s="85"/>
      <c r="H10" s="56">
        <f>H9-G9</f>
        <v>0</v>
      </c>
    </row>
    <row r="11" spans="1:8">
      <c r="A11" s="97" t="s">
        <v>19</v>
      </c>
      <c r="B11" s="97"/>
      <c r="C11" s="3">
        <f>C13</f>
        <v>3624.7</v>
      </c>
      <c r="D11" s="63">
        <f>D13</f>
        <v>140</v>
      </c>
      <c r="E11" s="63">
        <f>E13</f>
        <v>5</v>
      </c>
      <c r="F11" s="63">
        <f>F13</f>
        <v>5</v>
      </c>
      <c r="G11" s="3">
        <f>G13</f>
        <v>292857.40000000002</v>
      </c>
    </row>
    <row r="12" spans="1:8">
      <c r="A12" s="101" t="s">
        <v>63</v>
      </c>
      <c r="B12" s="101"/>
      <c r="C12" s="101"/>
      <c r="D12" s="101"/>
      <c r="E12" s="101"/>
      <c r="F12" s="101"/>
      <c r="G12" s="101"/>
    </row>
    <row r="13" spans="1:8" ht="27" customHeight="1">
      <c r="A13" s="88" t="s">
        <v>62</v>
      </c>
      <c r="B13" s="88"/>
      <c r="C13" s="25">
        <f>SUM(C14:C18)</f>
        <v>3624.7</v>
      </c>
      <c r="D13" s="64">
        <f>SUM(D14:D18)</f>
        <v>140</v>
      </c>
      <c r="E13" s="64">
        <f>SUM(E14:E18)</f>
        <v>5</v>
      </c>
      <c r="F13" s="64">
        <f>SUM(F14:F18)</f>
        <v>5</v>
      </c>
      <c r="G13" s="25">
        <f>SUM(G14:G18)</f>
        <v>292857.40000000002</v>
      </c>
    </row>
    <row r="14" spans="1:8" s="40" customFormat="1" ht="12.75">
      <c r="A14" s="29">
        <v>1</v>
      </c>
      <c r="B14" s="30" t="s">
        <v>53</v>
      </c>
      <c r="C14" s="66">
        <v>358</v>
      </c>
      <c r="D14" s="35">
        <v>14</v>
      </c>
      <c r="E14" s="36">
        <v>1</v>
      </c>
      <c r="F14" s="41">
        <v>1</v>
      </c>
      <c r="G14" s="33">
        <v>68477.5</v>
      </c>
    </row>
    <row r="15" spans="1:8" s="40" customFormat="1" ht="12.75">
      <c r="A15" s="29">
        <v>2</v>
      </c>
      <c r="B15" s="30" t="s">
        <v>55</v>
      </c>
      <c r="C15" s="66">
        <v>371.4</v>
      </c>
      <c r="D15" s="35">
        <v>15</v>
      </c>
      <c r="E15" s="36">
        <v>1</v>
      </c>
      <c r="F15" s="41">
        <v>1</v>
      </c>
      <c r="G15" s="33">
        <v>52118.63</v>
      </c>
    </row>
    <row r="16" spans="1:8" ht="25.5">
      <c r="A16" s="29">
        <v>3</v>
      </c>
      <c r="B16" s="30" t="s">
        <v>33</v>
      </c>
      <c r="C16" s="66">
        <v>1281.4000000000001</v>
      </c>
      <c r="D16" s="35">
        <v>57</v>
      </c>
      <c r="E16" s="36">
        <v>1</v>
      </c>
      <c r="F16" s="41">
        <v>1</v>
      </c>
      <c r="G16" s="33">
        <v>69658.320000000007</v>
      </c>
      <c r="H16" s="40"/>
    </row>
    <row r="17" spans="1:8" ht="25.5">
      <c r="A17" s="29">
        <v>4</v>
      </c>
      <c r="B17" s="30" t="s">
        <v>52</v>
      </c>
      <c r="C17" s="66">
        <v>791.1</v>
      </c>
      <c r="D17" s="35">
        <v>26</v>
      </c>
      <c r="E17" s="36">
        <v>1</v>
      </c>
      <c r="F17" s="41">
        <v>1</v>
      </c>
      <c r="G17" s="33">
        <v>59132.23</v>
      </c>
      <c r="H17" s="40"/>
    </row>
    <row r="18" spans="1:8" ht="15.75" customHeight="1">
      <c r="A18" s="29">
        <v>5</v>
      </c>
      <c r="B18" s="30" t="s">
        <v>34</v>
      </c>
      <c r="C18" s="66">
        <v>822.8</v>
      </c>
      <c r="D18" s="35">
        <v>28</v>
      </c>
      <c r="E18" s="36">
        <v>1</v>
      </c>
      <c r="F18" s="41">
        <v>1</v>
      </c>
      <c r="G18" s="33">
        <v>43470.720000000001</v>
      </c>
      <c r="H18" s="40"/>
    </row>
    <row r="19" spans="1:8" ht="12.75" customHeight="1">
      <c r="A19" s="85" t="s">
        <v>20</v>
      </c>
      <c r="B19" s="85"/>
      <c r="C19" s="85"/>
      <c r="D19" s="85"/>
      <c r="E19" s="85"/>
      <c r="F19" s="85"/>
      <c r="G19" s="85"/>
      <c r="H19" s="40"/>
    </row>
    <row r="20" spans="1:8">
      <c r="A20" s="97" t="s">
        <v>21</v>
      </c>
      <c r="B20" s="97"/>
      <c r="C20" s="3">
        <f>C22</f>
        <v>321.10000000000002</v>
      </c>
      <c r="D20" s="63">
        <f>D22</f>
        <v>11</v>
      </c>
      <c r="E20" s="63">
        <f>E22</f>
        <v>1</v>
      </c>
      <c r="F20" s="63">
        <f>F22</f>
        <v>1</v>
      </c>
      <c r="G20" s="3">
        <f>G22</f>
        <v>66261.47</v>
      </c>
      <c r="H20" s="40"/>
    </row>
    <row r="21" spans="1:8" s="40" customFormat="1" ht="12.75">
      <c r="A21" s="101" t="s">
        <v>63</v>
      </c>
      <c r="B21" s="101"/>
      <c r="C21" s="101"/>
      <c r="D21" s="101"/>
      <c r="E21" s="101"/>
      <c r="F21" s="101"/>
      <c r="G21" s="101"/>
    </row>
    <row r="22" spans="1:8" s="40" customFormat="1" ht="24.75" customHeight="1">
      <c r="A22" s="77" t="s">
        <v>62</v>
      </c>
      <c r="B22" s="78"/>
      <c r="C22" s="25">
        <f>SUM(C23:C23)</f>
        <v>321.10000000000002</v>
      </c>
      <c r="D22" s="64">
        <f>SUM(D23:D23)</f>
        <v>11</v>
      </c>
      <c r="E22" s="64">
        <f>SUM(E23:E23)</f>
        <v>1</v>
      </c>
      <c r="F22" s="64">
        <f>SUM(F23:F23)</f>
        <v>1</v>
      </c>
      <c r="G22" s="25">
        <f>SUM(G23:G23)</f>
        <v>66261.47</v>
      </c>
    </row>
    <row r="23" spans="1:8" s="40" customFormat="1" ht="12.75">
      <c r="A23" s="29">
        <v>1</v>
      </c>
      <c r="B23" s="30" t="s">
        <v>35</v>
      </c>
      <c r="C23" s="32">
        <v>321.10000000000002</v>
      </c>
      <c r="D23" s="35">
        <v>11</v>
      </c>
      <c r="E23" s="36">
        <v>1</v>
      </c>
      <c r="F23" s="41">
        <v>1</v>
      </c>
      <c r="G23" s="33">
        <v>66261.47</v>
      </c>
    </row>
    <row r="24" spans="1:8" ht="11.25" customHeight="1">
      <c r="A24" s="85" t="s">
        <v>22</v>
      </c>
      <c r="B24" s="85"/>
      <c r="C24" s="85"/>
      <c r="D24" s="85"/>
      <c r="E24" s="85"/>
      <c r="F24" s="85"/>
      <c r="G24" s="85"/>
      <c r="H24" s="40"/>
    </row>
    <row r="25" spans="1:8">
      <c r="A25" s="97" t="s">
        <v>23</v>
      </c>
      <c r="B25" s="97"/>
      <c r="C25" s="3">
        <f>C27</f>
        <v>1317.6000000000001</v>
      </c>
      <c r="D25" s="63">
        <f>D27</f>
        <v>48</v>
      </c>
      <c r="E25" s="63">
        <f>E27</f>
        <v>2</v>
      </c>
      <c r="F25" s="63">
        <f>F27</f>
        <v>2</v>
      </c>
      <c r="G25" s="3">
        <f>G27</f>
        <v>142616.38</v>
      </c>
      <c r="H25" s="40"/>
    </row>
    <row r="26" spans="1:8">
      <c r="A26" s="101" t="s">
        <v>63</v>
      </c>
      <c r="B26" s="101"/>
      <c r="C26" s="101"/>
      <c r="D26" s="101"/>
      <c r="E26" s="101"/>
      <c r="F26" s="101"/>
      <c r="G26" s="101"/>
      <c r="H26" s="40"/>
    </row>
    <row r="27" spans="1:8" ht="27" customHeight="1">
      <c r="A27" s="88" t="s">
        <v>62</v>
      </c>
      <c r="B27" s="88"/>
      <c r="C27" s="25">
        <f>SUM(C28:C29)</f>
        <v>1317.6000000000001</v>
      </c>
      <c r="D27" s="64">
        <f>SUM(D28:D29)</f>
        <v>48</v>
      </c>
      <c r="E27" s="64">
        <f>SUM(E28:E29)</f>
        <v>2</v>
      </c>
      <c r="F27" s="64">
        <f>SUM(F28:F29)</f>
        <v>2</v>
      </c>
      <c r="G27" s="25">
        <f>SUM(G28:G29)</f>
        <v>142616.38</v>
      </c>
      <c r="H27" s="40"/>
    </row>
    <row r="28" spans="1:8" ht="27.75" customHeight="1">
      <c r="A28" s="29">
        <v>1</v>
      </c>
      <c r="B28" s="30" t="s">
        <v>36</v>
      </c>
      <c r="C28" s="32">
        <v>567.10000000000014</v>
      </c>
      <c r="D28" s="35">
        <v>26</v>
      </c>
      <c r="E28" s="36">
        <v>1</v>
      </c>
      <c r="F28" s="41">
        <v>1</v>
      </c>
      <c r="G28" s="33">
        <v>72704.25</v>
      </c>
      <c r="H28" s="40"/>
    </row>
    <row r="29" spans="1:8">
      <c r="A29" s="29">
        <v>2</v>
      </c>
      <c r="B29" s="30" t="s">
        <v>57</v>
      </c>
      <c r="C29" s="32">
        <v>750.5</v>
      </c>
      <c r="D29" s="35">
        <v>22</v>
      </c>
      <c r="E29" s="36">
        <v>1</v>
      </c>
      <c r="F29" s="41">
        <v>1</v>
      </c>
      <c r="G29" s="33">
        <v>69912.13</v>
      </c>
      <c r="H29" s="40"/>
    </row>
    <row r="30" spans="1:8">
      <c r="A30" s="15"/>
      <c r="B30" s="15"/>
      <c r="C30" s="15"/>
      <c r="D30" s="15"/>
      <c r="E30" s="13"/>
      <c r="F30" s="13"/>
      <c r="G30" s="10"/>
    </row>
    <row r="31" spans="1:8">
      <c r="A31" s="9"/>
      <c r="B31" s="9"/>
      <c r="C31" s="9"/>
      <c r="D31" s="9"/>
      <c r="E31" s="9"/>
      <c r="F31" s="9"/>
      <c r="G31" s="9"/>
    </row>
    <row r="32" spans="1:8">
      <c r="A32" s="9"/>
      <c r="B32" s="9"/>
      <c r="C32" s="9"/>
      <c r="D32" s="9"/>
      <c r="E32" s="13"/>
      <c r="F32" s="13"/>
      <c r="G32" s="10"/>
    </row>
    <row r="33" spans="1:7">
      <c r="A33" s="6"/>
      <c r="B33" s="21"/>
      <c r="C33" s="21"/>
      <c r="D33" s="21"/>
      <c r="E33" s="6"/>
      <c r="F33" s="22"/>
      <c r="G33" s="12"/>
    </row>
    <row r="34" spans="1:7">
      <c r="A34" s="6"/>
      <c r="B34" s="8"/>
      <c r="C34" s="8"/>
      <c r="D34" s="8"/>
      <c r="E34" s="6"/>
      <c r="F34" s="22"/>
      <c r="G34" s="12"/>
    </row>
    <row r="35" spans="1:7">
      <c r="A35" s="16"/>
      <c r="B35" s="16"/>
      <c r="C35" s="16"/>
      <c r="D35" s="16"/>
      <c r="E35" s="16"/>
      <c r="F35" s="16"/>
      <c r="G35" s="16"/>
    </row>
    <row r="36" spans="1:7">
      <c r="A36" s="9"/>
      <c r="B36" s="9"/>
      <c r="C36" s="9"/>
      <c r="D36" s="9"/>
      <c r="E36" s="14"/>
      <c r="F36" s="14"/>
      <c r="G36" s="10"/>
    </row>
    <row r="37" spans="1:7">
      <c r="A37" s="6"/>
      <c r="B37" s="8"/>
      <c r="C37" s="8"/>
      <c r="D37" s="8"/>
      <c r="E37" s="11"/>
      <c r="F37" s="6"/>
      <c r="G37" s="12"/>
    </row>
    <row r="38" spans="1:7">
      <c r="A38" s="6"/>
      <c r="B38" s="8"/>
      <c r="C38" s="8"/>
      <c r="D38" s="8"/>
      <c r="E38" s="11"/>
      <c r="F38" s="6"/>
      <c r="G38" s="12"/>
    </row>
    <row r="39" spans="1:7">
      <c r="A39" s="6"/>
      <c r="B39" s="8"/>
      <c r="C39" s="8"/>
      <c r="D39" s="8"/>
      <c r="E39" s="11"/>
      <c r="F39" s="6"/>
      <c r="G39" s="12"/>
    </row>
  </sheetData>
  <mergeCells count="17">
    <mergeCell ref="A21:G21"/>
    <mergeCell ref="A10:G10"/>
    <mergeCell ref="A11:B11"/>
    <mergeCell ref="A19:G19"/>
    <mergeCell ref="A20:B20"/>
    <mergeCell ref="A12:G12"/>
    <mergeCell ref="A13:B13"/>
    <mergeCell ref="A27:B27"/>
    <mergeCell ref="A25:B25"/>
    <mergeCell ref="A24:G24"/>
    <mergeCell ref="A22:B22"/>
    <mergeCell ref="A26:G26"/>
    <mergeCell ref="A9:B9"/>
    <mergeCell ref="F2:G2"/>
    <mergeCell ref="A6:A7"/>
    <mergeCell ref="B6:B7"/>
    <mergeCell ref="B4:F4"/>
  </mergeCells>
  <phoneticPr fontId="0" type="noConversion"/>
  <pageMargins left="0.7" right="0.7" top="0.75" bottom="0.75" header="0.3" footer="0.3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"/>
  <sheetViews>
    <sheetView view="pageBreakPreview" topLeftCell="A16" zoomScaleSheetLayoutView="100" workbookViewId="0">
      <selection activeCell="A13" sqref="A13:B13"/>
    </sheetView>
  </sheetViews>
  <sheetFormatPr defaultRowHeight="12.75"/>
  <cols>
    <col min="1" max="1" width="6.140625" style="1" customWidth="1"/>
    <col min="2" max="2" width="36.7109375" style="1" customWidth="1"/>
    <col min="3" max="3" width="28.42578125" style="1" customWidth="1"/>
    <col min="4" max="4" width="13.28515625" style="1" customWidth="1"/>
    <col min="5" max="5" width="18.28515625" style="1" customWidth="1"/>
    <col min="6" max="6" width="16.7109375" style="1" customWidth="1"/>
    <col min="7" max="7" width="15.42578125" style="1" customWidth="1"/>
    <col min="8" max="8" width="18.5703125" style="1" customWidth="1"/>
    <col min="9" max="9" width="12.7109375" style="1" customWidth="1"/>
    <col min="10" max="10" width="13.7109375" style="1" customWidth="1"/>
    <col min="11" max="11" width="15" style="1" customWidth="1"/>
    <col min="12" max="12" width="11" style="1" customWidth="1"/>
    <col min="13" max="13" width="9.140625" style="1"/>
    <col min="14" max="16384" width="9.140625" style="18"/>
  </cols>
  <sheetData>
    <row r="1" spans="1:13">
      <c r="K1" s="102" t="s">
        <v>17</v>
      </c>
      <c r="L1" s="102"/>
      <c r="M1" s="102"/>
    </row>
    <row r="2" spans="1:13" ht="53.25" customHeight="1">
      <c r="I2" s="83" t="s">
        <v>5</v>
      </c>
      <c r="J2" s="83"/>
      <c r="K2" s="83"/>
      <c r="L2" s="83"/>
      <c r="M2" s="83"/>
    </row>
    <row r="3" spans="1:13" ht="65.25" customHeight="1">
      <c r="C3" s="84" t="s">
        <v>29</v>
      </c>
      <c r="D3" s="84"/>
      <c r="E3" s="84"/>
      <c r="F3" s="84"/>
      <c r="G3" s="84"/>
      <c r="H3" s="84"/>
    </row>
    <row r="4" spans="1:13" ht="25.5" customHeight="1"/>
    <row r="5" spans="1:13" ht="12.75" customHeight="1">
      <c r="A5" s="94" t="s">
        <v>0</v>
      </c>
      <c r="B5" s="94" t="s">
        <v>1</v>
      </c>
      <c r="C5" s="86" t="s">
        <v>42</v>
      </c>
      <c r="D5" s="86" t="s">
        <v>6</v>
      </c>
      <c r="E5" s="86" t="s">
        <v>7</v>
      </c>
      <c r="F5" s="89" t="s">
        <v>2</v>
      </c>
      <c r="G5" s="89"/>
      <c r="H5" s="89"/>
      <c r="I5" s="89"/>
      <c r="J5" s="89"/>
      <c r="K5" s="89"/>
      <c r="L5" s="95" t="s">
        <v>12</v>
      </c>
      <c r="M5" s="95" t="s">
        <v>49</v>
      </c>
    </row>
    <row r="6" spans="1:13" ht="12.75" customHeight="1">
      <c r="A6" s="94"/>
      <c r="B6" s="94"/>
      <c r="C6" s="86"/>
      <c r="D6" s="86"/>
      <c r="E6" s="86"/>
      <c r="F6" s="90" t="s">
        <v>43</v>
      </c>
      <c r="G6" s="89" t="s">
        <v>3</v>
      </c>
      <c r="H6" s="89"/>
      <c r="I6" s="89"/>
      <c r="J6" s="89"/>
      <c r="K6" s="89"/>
      <c r="L6" s="95"/>
      <c r="M6" s="95"/>
    </row>
    <row r="7" spans="1:13" ht="110.25" customHeight="1">
      <c r="A7" s="94"/>
      <c r="B7" s="94"/>
      <c r="C7" s="86"/>
      <c r="D7" s="86"/>
      <c r="E7" s="86"/>
      <c r="F7" s="90"/>
      <c r="G7" s="59" t="s">
        <v>44</v>
      </c>
      <c r="H7" s="59" t="s">
        <v>45</v>
      </c>
      <c r="I7" s="59" t="s">
        <v>46</v>
      </c>
      <c r="J7" s="59" t="s">
        <v>47</v>
      </c>
      <c r="K7" s="59" t="s">
        <v>48</v>
      </c>
      <c r="L7" s="95"/>
      <c r="M7" s="95"/>
    </row>
    <row r="8" spans="1:13" ht="12.75" customHeight="1">
      <c r="A8" s="54">
        <v>1</v>
      </c>
      <c r="B8" s="54">
        <v>2</v>
      </c>
      <c r="C8" s="54">
        <v>3</v>
      </c>
      <c r="D8" s="54">
        <v>4</v>
      </c>
      <c r="E8" s="54">
        <v>5</v>
      </c>
      <c r="F8" s="54">
        <v>6</v>
      </c>
      <c r="G8" s="54">
        <v>7</v>
      </c>
      <c r="H8" s="54">
        <v>8</v>
      </c>
      <c r="I8" s="54">
        <v>9</v>
      </c>
      <c r="J8" s="54">
        <v>10</v>
      </c>
      <c r="K8" s="54">
        <v>11</v>
      </c>
      <c r="L8" s="54">
        <v>12</v>
      </c>
      <c r="M8" s="17">
        <v>13</v>
      </c>
    </row>
    <row r="9" spans="1:13" ht="13.5" customHeight="1">
      <c r="A9" s="97" t="s">
        <v>56</v>
      </c>
      <c r="B9" s="97"/>
      <c r="C9" s="51" t="s">
        <v>4</v>
      </c>
      <c r="D9" s="51" t="s">
        <v>4</v>
      </c>
      <c r="E9" s="51" t="s">
        <v>4</v>
      </c>
      <c r="F9" s="3">
        <f t="shared" ref="F9:K9" si="0">F11+F20+F25</f>
        <v>501735.25</v>
      </c>
      <c r="G9" s="3">
        <f t="shared" si="0"/>
        <v>0</v>
      </c>
      <c r="H9" s="3">
        <f t="shared" si="0"/>
        <v>0</v>
      </c>
      <c r="I9" s="3">
        <f t="shared" si="0"/>
        <v>0</v>
      </c>
      <c r="J9" s="3">
        <f t="shared" si="0"/>
        <v>501735.25</v>
      </c>
      <c r="K9" s="3">
        <f t="shared" si="0"/>
        <v>0</v>
      </c>
      <c r="L9" s="51" t="s">
        <v>4</v>
      </c>
      <c r="M9" s="50" t="s">
        <v>4</v>
      </c>
    </row>
    <row r="10" spans="1:13" ht="13.5" customHeight="1">
      <c r="A10" s="96" t="s">
        <v>18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</row>
    <row r="11" spans="1:13" ht="13.5" customHeight="1">
      <c r="A11" s="97" t="s">
        <v>19</v>
      </c>
      <c r="B11" s="97"/>
      <c r="C11" s="51" t="s">
        <v>4</v>
      </c>
      <c r="D11" s="51" t="s">
        <v>4</v>
      </c>
      <c r="E11" s="51" t="s">
        <v>4</v>
      </c>
      <c r="F11" s="2">
        <f t="shared" ref="F11:K11" si="1">F13</f>
        <v>292857.40000000002</v>
      </c>
      <c r="G11" s="2">
        <f t="shared" si="1"/>
        <v>0</v>
      </c>
      <c r="H11" s="2">
        <f t="shared" si="1"/>
        <v>0</v>
      </c>
      <c r="I11" s="2">
        <f t="shared" si="1"/>
        <v>0</v>
      </c>
      <c r="J11" s="2">
        <f t="shared" si="1"/>
        <v>292857.40000000002</v>
      </c>
      <c r="K11" s="2">
        <f t="shared" si="1"/>
        <v>0</v>
      </c>
      <c r="L11" s="51" t="s">
        <v>4</v>
      </c>
      <c r="M11" s="50" t="s">
        <v>4</v>
      </c>
    </row>
    <row r="12" spans="1:13" s="23" customFormat="1" ht="18" customHeight="1">
      <c r="A12" s="98" t="s">
        <v>63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100"/>
    </row>
    <row r="13" spans="1:13" s="23" customFormat="1" ht="28.5" customHeight="1">
      <c r="A13" s="77" t="s">
        <v>62</v>
      </c>
      <c r="B13" s="78"/>
      <c r="C13" s="24" t="s">
        <v>4</v>
      </c>
      <c r="D13" s="60" t="s">
        <v>4</v>
      </c>
      <c r="E13" s="25" t="s">
        <v>4</v>
      </c>
      <c r="F13" s="26">
        <f t="shared" ref="F13:K13" si="2">SUM(F14:F18)</f>
        <v>292857.40000000002</v>
      </c>
      <c r="G13" s="26">
        <f t="shared" si="2"/>
        <v>0</v>
      </c>
      <c r="H13" s="26">
        <f t="shared" si="2"/>
        <v>0</v>
      </c>
      <c r="I13" s="26">
        <f t="shared" si="2"/>
        <v>0</v>
      </c>
      <c r="J13" s="26">
        <f t="shared" si="2"/>
        <v>292857.40000000002</v>
      </c>
      <c r="K13" s="26">
        <f t="shared" si="2"/>
        <v>0</v>
      </c>
      <c r="L13" s="60" t="s">
        <v>4</v>
      </c>
      <c r="M13" s="25" t="s">
        <v>4</v>
      </c>
    </row>
    <row r="14" spans="1:13" s="23" customFormat="1" ht="30" customHeight="1">
      <c r="A14" s="29">
        <v>1</v>
      </c>
      <c r="B14" s="30" t="s">
        <v>53</v>
      </c>
      <c r="C14" s="30" t="s">
        <v>50</v>
      </c>
      <c r="D14" s="31" t="s">
        <v>8</v>
      </c>
      <c r="E14" s="33" t="s">
        <v>54</v>
      </c>
      <c r="F14" s="33">
        <f>SUM(G14:K14)</f>
        <v>68477.5</v>
      </c>
      <c r="G14" s="32">
        <v>0</v>
      </c>
      <c r="H14" s="32">
        <v>0</v>
      </c>
      <c r="I14" s="32">
        <v>0</v>
      </c>
      <c r="J14" s="32">
        <v>68477.5</v>
      </c>
      <c r="K14" s="32">
        <v>0</v>
      </c>
      <c r="L14" s="34">
        <v>44166</v>
      </c>
      <c r="M14" s="31" t="s">
        <v>13</v>
      </c>
    </row>
    <row r="15" spans="1:13" s="23" customFormat="1" ht="15.75" customHeight="1">
      <c r="A15" s="29">
        <v>2</v>
      </c>
      <c r="B15" s="30" t="s">
        <v>55</v>
      </c>
      <c r="C15" s="30" t="s">
        <v>51</v>
      </c>
      <c r="D15" s="31" t="s">
        <v>8</v>
      </c>
      <c r="E15" s="33" t="s">
        <v>54</v>
      </c>
      <c r="F15" s="33">
        <f>SUM(G15:K15)</f>
        <v>52118.63</v>
      </c>
      <c r="G15" s="32">
        <v>0</v>
      </c>
      <c r="H15" s="32">
        <v>0</v>
      </c>
      <c r="I15" s="32">
        <v>0</v>
      </c>
      <c r="J15" s="32">
        <v>52118.63</v>
      </c>
      <c r="K15" s="32">
        <v>0</v>
      </c>
      <c r="L15" s="34">
        <v>44166</v>
      </c>
      <c r="M15" s="31" t="s">
        <v>13</v>
      </c>
    </row>
    <row r="16" spans="1:13" s="23" customFormat="1" ht="25.5">
      <c r="A16" s="29">
        <v>3</v>
      </c>
      <c r="B16" s="30" t="s">
        <v>33</v>
      </c>
      <c r="C16" s="30" t="s">
        <v>50</v>
      </c>
      <c r="D16" s="31" t="s">
        <v>8</v>
      </c>
      <c r="E16" s="33">
        <v>890</v>
      </c>
      <c r="F16" s="33">
        <f>SUM(G16:K16)</f>
        <v>69658.320000000007</v>
      </c>
      <c r="G16" s="33">
        <v>0</v>
      </c>
      <c r="H16" s="33">
        <v>0</v>
      </c>
      <c r="I16" s="33">
        <v>0</v>
      </c>
      <c r="J16" s="33">
        <v>69658.320000000007</v>
      </c>
      <c r="K16" s="33">
        <v>0</v>
      </c>
      <c r="L16" s="34">
        <v>44166</v>
      </c>
      <c r="M16" s="31" t="s">
        <v>13</v>
      </c>
    </row>
    <row r="17" spans="1:19" s="23" customFormat="1" ht="27" customHeight="1">
      <c r="A17" s="29">
        <v>4</v>
      </c>
      <c r="B17" s="30" t="s">
        <v>52</v>
      </c>
      <c r="C17" s="30" t="s">
        <v>50</v>
      </c>
      <c r="D17" s="31" t="s">
        <v>8</v>
      </c>
      <c r="E17" s="33">
        <v>258</v>
      </c>
      <c r="F17" s="33">
        <f>SUM(G17:K17)</f>
        <v>59132.23</v>
      </c>
      <c r="G17" s="33">
        <v>0</v>
      </c>
      <c r="H17" s="33">
        <v>0</v>
      </c>
      <c r="I17" s="33">
        <v>0</v>
      </c>
      <c r="J17" s="33">
        <v>59132.23</v>
      </c>
      <c r="K17" s="33">
        <v>0</v>
      </c>
      <c r="L17" s="34">
        <v>44166</v>
      </c>
      <c r="M17" s="31" t="s">
        <v>13</v>
      </c>
    </row>
    <row r="18" spans="1:19" s="23" customFormat="1" ht="15.75" customHeight="1">
      <c r="A18" s="29">
        <v>5</v>
      </c>
      <c r="B18" s="30" t="s">
        <v>34</v>
      </c>
      <c r="C18" s="30" t="s">
        <v>51</v>
      </c>
      <c r="D18" s="31" t="s">
        <v>8</v>
      </c>
      <c r="E18" s="33">
        <v>762.8</v>
      </c>
      <c r="F18" s="33">
        <f>SUM(G18:K18)</f>
        <v>43470.720000000001</v>
      </c>
      <c r="G18" s="33">
        <v>0</v>
      </c>
      <c r="H18" s="33">
        <v>0</v>
      </c>
      <c r="I18" s="33">
        <v>0</v>
      </c>
      <c r="J18" s="33">
        <v>43470.720000000001</v>
      </c>
      <c r="K18" s="33">
        <v>0</v>
      </c>
      <c r="L18" s="34">
        <v>44166</v>
      </c>
      <c r="M18" s="31" t="s">
        <v>13</v>
      </c>
    </row>
    <row r="19" spans="1:19" ht="13.5" customHeight="1">
      <c r="A19" s="96" t="s">
        <v>20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</row>
    <row r="20" spans="1:19" ht="13.5" customHeight="1">
      <c r="A20" s="97" t="s">
        <v>21</v>
      </c>
      <c r="B20" s="97"/>
      <c r="C20" s="51" t="s">
        <v>4</v>
      </c>
      <c r="D20" s="51" t="s">
        <v>4</v>
      </c>
      <c r="E20" s="51" t="s">
        <v>4</v>
      </c>
      <c r="F20" s="2">
        <f t="shared" ref="F20:K20" si="3">F22</f>
        <v>66261.47</v>
      </c>
      <c r="G20" s="2">
        <f t="shared" si="3"/>
        <v>0</v>
      </c>
      <c r="H20" s="2">
        <f t="shared" si="3"/>
        <v>0</v>
      </c>
      <c r="I20" s="2">
        <f t="shared" si="3"/>
        <v>0</v>
      </c>
      <c r="J20" s="2">
        <f t="shared" si="3"/>
        <v>66261.47</v>
      </c>
      <c r="K20" s="2">
        <f t="shared" si="3"/>
        <v>0</v>
      </c>
      <c r="L20" s="51" t="s">
        <v>4</v>
      </c>
      <c r="M20" s="50" t="s">
        <v>4</v>
      </c>
    </row>
    <row r="21" spans="1:19" s="23" customFormat="1" ht="18" customHeight="1">
      <c r="A21" s="98" t="s">
        <v>63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100"/>
    </row>
    <row r="22" spans="1:19" s="23" customFormat="1" ht="26.25" customHeight="1">
      <c r="A22" s="77" t="s">
        <v>32</v>
      </c>
      <c r="B22" s="78"/>
      <c r="C22" s="24" t="s">
        <v>4</v>
      </c>
      <c r="D22" s="24" t="s">
        <v>4</v>
      </c>
      <c r="E22" s="24" t="s">
        <v>4</v>
      </c>
      <c r="F22" s="26">
        <f t="shared" ref="F22:K22" si="4">SUM(F23:F23)</f>
        <v>66261.47</v>
      </c>
      <c r="G22" s="26">
        <f t="shared" si="4"/>
        <v>0</v>
      </c>
      <c r="H22" s="26">
        <f t="shared" si="4"/>
        <v>0</v>
      </c>
      <c r="I22" s="26">
        <f t="shared" si="4"/>
        <v>0</v>
      </c>
      <c r="J22" s="26">
        <f t="shared" si="4"/>
        <v>66261.47</v>
      </c>
      <c r="K22" s="26">
        <f t="shared" si="4"/>
        <v>0</v>
      </c>
      <c r="L22" s="24" t="s">
        <v>4</v>
      </c>
      <c r="M22" s="24" t="s">
        <v>4</v>
      </c>
    </row>
    <row r="23" spans="1:19" s="23" customFormat="1" ht="30" customHeight="1">
      <c r="A23" s="29">
        <v>1</v>
      </c>
      <c r="B23" s="30" t="s">
        <v>35</v>
      </c>
      <c r="C23" s="30" t="s">
        <v>50</v>
      </c>
      <c r="D23" s="31" t="s">
        <v>8</v>
      </c>
      <c r="E23" s="33">
        <v>200</v>
      </c>
      <c r="F23" s="33">
        <f>SUM(G23:K23)</f>
        <v>66261.47</v>
      </c>
      <c r="G23" s="32">
        <v>0</v>
      </c>
      <c r="H23" s="32">
        <v>0</v>
      </c>
      <c r="I23" s="32">
        <v>0</v>
      </c>
      <c r="J23" s="32">
        <v>66261.47</v>
      </c>
      <c r="K23" s="32">
        <v>0</v>
      </c>
      <c r="L23" s="38" t="s">
        <v>30</v>
      </c>
      <c r="M23" s="31" t="s">
        <v>13</v>
      </c>
    </row>
    <row r="24" spans="1:19" ht="13.5" customHeight="1">
      <c r="A24" s="96" t="s">
        <v>22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</row>
    <row r="25" spans="1:19" ht="13.5" customHeight="1">
      <c r="A25" s="97" t="s">
        <v>23</v>
      </c>
      <c r="B25" s="97"/>
      <c r="C25" s="51" t="s">
        <v>4</v>
      </c>
      <c r="D25" s="51" t="s">
        <v>4</v>
      </c>
      <c r="E25" s="51" t="s">
        <v>4</v>
      </c>
      <c r="F25" s="2">
        <f t="shared" ref="F25:K25" si="5">F27</f>
        <v>142616.38</v>
      </c>
      <c r="G25" s="2">
        <f t="shared" si="5"/>
        <v>0</v>
      </c>
      <c r="H25" s="2">
        <f t="shared" si="5"/>
        <v>0</v>
      </c>
      <c r="I25" s="2">
        <f t="shared" si="5"/>
        <v>0</v>
      </c>
      <c r="J25" s="2">
        <f t="shared" si="5"/>
        <v>142616.38</v>
      </c>
      <c r="K25" s="2">
        <f t="shared" si="5"/>
        <v>0</v>
      </c>
      <c r="L25" s="51" t="s">
        <v>4</v>
      </c>
      <c r="M25" s="50" t="s">
        <v>4</v>
      </c>
    </row>
    <row r="26" spans="1:19" s="67" customFormat="1" ht="18" customHeight="1">
      <c r="A26" s="98" t="s">
        <v>63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100"/>
    </row>
    <row r="27" spans="1:19" s="23" customFormat="1" ht="30.75" customHeight="1">
      <c r="A27" s="77" t="s">
        <v>62</v>
      </c>
      <c r="B27" s="78"/>
      <c r="C27" s="60" t="s">
        <v>4</v>
      </c>
      <c r="D27" s="60" t="s">
        <v>4</v>
      </c>
      <c r="E27" s="60" t="s">
        <v>4</v>
      </c>
      <c r="F27" s="25">
        <f t="shared" ref="F27:K27" si="6">SUM(F28:F29)</f>
        <v>142616.38</v>
      </c>
      <c r="G27" s="25">
        <f t="shared" si="6"/>
        <v>0</v>
      </c>
      <c r="H27" s="25">
        <f t="shared" si="6"/>
        <v>0</v>
      </c>
      <c r="I27" s="25">
        <f t="shared" si="6"/>
        <v>0</v>
      </c>
      <c r="J27" s="25">
        <f t="shared" si="6"/>
        <v>142616.38</v>
      </c>
      <c r="K27" s="25">
        <f t="shared" si="6"/>
        <v>0</v>
      </c>
      <c r="L27" s="60" t="s">
        <v>4</v>
      </c>
      <c r="M27" s="60" t="s">
        <v>4</v>
      </c>
    </row>
    <row r="28" spans="1:19" s="23" customFormat="1" ht="25.5">
      <c r="A28" s="29">
        <v>1</v>
      </c>
      <c r="B28" s="46" t="s">
        <v>36</v>
      </c>
      <c r="C28" s="30" t="s">
        <v>50</v>
      </c>
      <c r="D28" s="31" t="s">
        <v>8</v>
      </c>
      <c r="E28" s="33">
        <v>630</v>
      </c>
      <c r="F28" s="33">
        <f>SUM(G28:K28)</f>
        <v>72704.25</v>
      </c>
      <c r="G28" s="33">
        <v>0</v>
      </c>
      <c r="H28" s="33">
        <v>0</v>
      </c>
      <c r="I28" s="33">
        <v>0</v>
      </c>
      <c r="J28" s="33">
        <v>72704.25</v>
      </c>
      <c r="K28" s="32">
        <v>0</v>
      </c>
      <c r="L28" s="38" t="s">
        <v>31</v>
      </c>
      <c r="M28" s="31" t="s">
        <v>13</v>
      </c>
      <c r="N28" s="23" t="s">
        <v>61</v>
      </c>
    </row>
    <row r="29" spans="1:19" s="23" customFormat="1" ht="25.5">
      <c r="A29" s="29">
        <v>2</v>
      </c>
      <c r="B29" s="46" t="s">
        <v>57</v>
      </c>
      <c r="C29" s="30" t="s">
        <v>50</v>
      </c>
      <c r="D29" s="31" t="s">
        <v>8</v>
      </c>
      <c r="E29" s="68" t="s">
        <v>54</v>
      </c>
      <c r="F29" s="69">
        <f>SUM(G29:K29)</f>
        <v>69912.13</v>
      </c>
      <c r="G29" s="33">
        <v>0</v>
      </c>
      <c r="H29" s="33">
        <v>0</v>
      </c>
      <c r="I29" s="33">
        <v>0</v>
      </c>
      <c r="J29" s="33">
        <v>69912.13</v>
      </c>
      <c r="K29" s="32">
        <v>0</v>
      </c>
      <c r="L29" s="38" t="s">
        <v>31</v>
      </c>
      <c r="M29" s="31" t="s">
        <v>13</v>
      </c>
      <c r="N29" s="23" t="s">
        <v>61</v>
      </c>
      <c r="O29" s="1"/>
      <c r="P29" s="1"/>
      <c r="Q29" s="1"/>
      <c r="R29" s="1"/>
      <c r="S29" s="1"/>
    </row>
  </sheetData>
  <autoFilter ref="A11:M28">
    <filterColumn colId="0" showButton="0"/>
  </autoFilter>
  <mergeCells count="26">
    <mergeCell ref="A26:M26"/>
    <mergeCell ref="A27:B27"/>
    <mergeCell ref="A19:M19"/>
    <mergeCell ref="A20:B20"/>
    <mergeCell ref="A22:B22"/>
    <mergeCell ref="A24:M24"/>
    <mergeCell ref="A25:B25"/>
    <mergeCell ref="A21:M21"/>
    <mergeCell ref="K1:M1"/>
    <mergeCell ref="L5:L7"/>
    <mergeCell ref="M5:M7"/>
    <mergeCell ref="C3:H3"/>
    <mergeCell ref="F5:K5"/>
    <mergeCell ref="F6:F7"/>
    <mergeCell ref="G6:K6"/>
    <mergeCell ref="C5:C7"/>
    <mergeCell ref="D5:D7"/>
    <mergeCell ref="E5:E7"/>
    <mergeCell ref="I2:M2"/>
    <mergeCell ref="A13:B13"/>
    <mergeCell ref="B5:B7"/>
    <mergeCell ref="A5:A7"/>
    <mergeCell ref="A9:B9"/>
    <mergeCell ref="A10:M10"/>
    <mergeCell ref="A11:B11"/>
    <mergeCell ref="A12:M12"/>
  </mergeCells>
  <phoneticPr fontId="0" type="noConversion"/>
  <pageMargins left="0" right="0" top="0" bottom="0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№ 1</vt:lpstr>
      <vt:lpstr>Приложение № 2</vt:lpstr>
      <vt:lpstr>Приложение № 3</vt:lpstr>
      <vt:lpstr>Приложение № 4</vt:lpstr>
      <vt:lpstr>'Приложение № 1'!Область_печати</vt:lpstr>
      <vt:lpstr>'Приложение № 2'!Область_печати</vt:lpstr>
      <vt:lpstr>'Приложение № 3'!Область_печати</vt:lpstr>
      <vt:lpstr>'Приложение № 4'!Область_печати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2022-06-07T05:01:03Z</cp:lastPrinted>
  <dcterms:created xsi:type="dcterms:W3CDTF">2019-01-30T11:59:52Z</dcterms:created>
  <dcterms:modified xsi:type="dcterms:W3CDTF">2022-06-09T05:07:29Z</dcterms:modified>
</cp:coreProperties>
</file>