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tabRatio="946"/>
  </bookViews>
  <sheets>
    <sheet name="Приложение № 1" sheetId="3" r:id="rId1"/>
    <sheet name="Приложение № 2" sheetId="9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1'!$A$23:$M$27</definedName>
    <definedName name="_xlnm._FilterDatabase" localSheetId="2" hidden="1">'Приложение № 3'!$11:$29</definedName>
    <definedName name="_xlnm._FilterDatabase" localSheetId="3" hidden="1">'Приложение № 4'!$A$11:$R$29</definedName>
    <definedName name="_xlnm.Print_Area" localSheetId="0">'Приложение № 1'!$A$1:$G$26</definedName>
    <definedName name="_xlnm.Print_Area" localSheetId="1">'Приложение № 2'!$A$1:$M$27</definedName>
    <definedName name="_xlnm.Print_Area" localSheetId="2">'Приложение № 3'!$A$1:$G$29</definedName>
  </definedNames>
  <calcPr calcId="114210" fullCalcOnLoad="1"/>
</workbook>
</file>

<file path=xl/calcChain.xml><?xml version="1.0" encoding="utf-8"?>
<calcChain xmlns="http://schemas.openxmlformats.org/spreadsheetml/2006/main">
  <c r="H9" i="3"/>
  <c r="H8"/>
  <c r="H9" i="6"/>
  <c r="G9"/>
  <c r="G17" i="3"/>
  <c r="G25"/>
  <c r="F25"/>
  <c r="D25"/>
  <c r="D23"/>
  <c r="E25"/>
  <c r="G23"/>
  <c r="C25"/>
  <c r="C23"/>
  <c r="G26" i="9"/>
  <c r="H26"/>
  <c r="I26"/>
  <c r="J26"/>
  <c r="J24"/>
  <c r="K26"/>
  <c r="D17" i="3"/>
  <c r="D15"/>
  <c r="E17"/>
  <c r="F17"/>
  <c r="G15"/>
  <c r="C17"/>
  <c r="C15"/>
  <c r="F27" i="9"/>
  <c r="G18"/>
  <c r="H18"/>
  <c r="I18"/>
  <c r="J18"/>
  <c r="J16"/>
  <c r="K18"/>
  <c r="F22"/>
  <c r="F21"/>
  <c r="F20"/>
  <c r="F19"/>
  <c r="D27" i="6"/>
  <c r="E27"/>
  <c r="F27"/>
  <c r="G27"/>
  <c r="G25"/>
  <c r="C27"/>
  <c r="C25"/>
  <c r="G27" i="1"/>
  <c r="H27"/>
  <c r="I27"/>
  <c r="J27"/>
  <c r="J25"/>
  <c r="K27"/>
  <c r="F29"/>
  <c r="F28"/>
  <c r="F26" i="9"/>
  <c r="F27" i="1"/>
  <c r="F18" i="9"/>
  <c r="F25" i="1"/>
  <c r="F16" i="9"/>
  <c r="F24"/>
  <c r="F23" i="1"/>
  <c r="F15"/>
  <c r="F16"/>
  <c r="F17"/>
  <c r="F18"/>
  <c r="F14"/>
  <c r="C13" i="6"/>
  <c r="C11"/>
  <c r="G13" i="9"/>
  <c r="G11"/>
  <c r="H13"/>
  <c r="I13"/>
  <c r="J13"/>
  <c r="J11"/>
  <c r="K13"/>
  <c r="F14"/>
  <c r="F13"/>
  <c r="F11"/>
  <c r="D12" i="3"/>
  <c r="D10"/>
  <c r="E12"/>
  <c r="E10"/>
  <c r="F12"/>
  <c r="G12"/>
  <c r="G10"/>
  <c r="C12"/>
  <c r="C10"/>
  <c r="D22" i="6"/>
  <c r="E22"/>
  <c r="F22"/>
  <c r="G22"/>
  <c r="G20"/>
  <c r="C22"/>
  <c r="C20"/>
  <c r="D13"/>
  <c r="E13"/>
  <c r="F13"/>
  <c r="G13"/>
  <c r="G11"/>
  <c r="G22" i="1"/>
  <c r="H22"/>
  <c r="I22"/>
  <c r="J22"/>
  <c r="J20"/>
  <c r="K22"/>
  <c r="F22"/>
  <c r="G13"/>
  <c r="H13"/>
  <c r="I13"/>
  <c r="J13"/>
  <c r="J11"/>
  <c r="K13"/>
  <c r="F20"/>
  <c r="F13"/>
  <c r="F11"/>
  <c r="G9"/>
  <c r="I9"/>
  <c r="J9"/>
  <c r="H9"/>
  <c r="K9"/>
  <c r="F9"/>
  <c r="C9" i="6"/>
  <c r="D9"/>
  <c r="E9"/>
  <c r="F9"/>
  <c r="F9" i="9"/>
  <c r="H9"/>
  <c r="I9"/>
  <c r="K9"/>
  <c r="J9"/>
  <c r="G9"/>
  <c r="C8" i="3"/>
  <c r="G8"/>
  <c r="D8"/>
  <c r="F8"/>
  <c r="E8"/>
</calcChain>
</file>

<file path=xl/sharedStrings.xml><?xml version="1.0" encoding="utf-8"?>
<sst xmlns="http://schemas.openxmlformats.org/spreadsheetml/2006/main" count="279" uniqueCount="71">
  <si>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</si>
  <si>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</si>
  <si>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</si>
  <si>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</si>
  <si>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</si>
  <si>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2020-2022 годы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</si>
  <si>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</si>
  <si>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</si>
  <si>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</si>
  <si>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</si>
  <si>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</si>
  <si>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</si>
  <si>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</si>
  <si>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</si>
  <si>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</si>
  <si>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</si>
  <si>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</si>
  <si>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</si>
  <si>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2020 год</t>
  </si>
  <si>
    <t>Итого по 2020 году</t>
  </si>
  <si>
    <t>2021 год</t>
  </si>
  <si>
    <t>Итого по 2021 году</t>
  </si>
  <si>
    <t>2022 год</t>
  </si>
  <si>
    <t>Итого по 2022 году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</si>
  <si>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</si>
  <si>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</si>
  <si>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</si>
  <si>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2020-2022 годы 
(строительно-монтажные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</si>
  <si>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2020-2022 годы
(проектные работы)</t>
  </si>
  <si>
    <t>-</t>
  </si>
  <si>
    <t>12.2021</t>
  </si>
  <si>
    <t>12.2022</t>
  </si>
  <si>
    <t>пос. Переволоцкий, ул. Пролетарская, д. 84</t>
  </si>
  <si>
    <t>пос. Переволоцкий, ул. Тракторная, д. 4</t>
  </si>
  <si>
    <t>пос. Переволоцкий, ул. Западная, д. 9</t>
  </si>
  <si>
    <t>пос. Переволоцкий, ул. Ленинская, д. 137а</t>
  </si>
  <si>
    <t>пос. Переволоцкий, ул. Ленинская, д. 110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</si>
  <si>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</si>
  <si>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</si>
  <si>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</si>
  <si>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</si>
  <si>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</si>
  <si>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</si>
  <si>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</si>
  <si>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</si>
  <si>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</si>
  <si>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</si>
  <si>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</si>
  <si>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</si>
  <si>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и (или) переустройство крыши</t>
  </si>
  <si>
    <t>утепление и (или) ремонт фасада</t>
  </si>
  <si>
    <t>другие</t>
  </si>
  <si>
    <t>пос. Переволоцкий, ул. Пролетарская, д. 96</t>
  </si>
  <si>
    <t>пос. Переволоцкий, ул. Ленинская, д. 84</t>
  </si>
  <si>
    <t>пос. Переволоцкий, ул. Нефтяников, д. 14</t>
  </si>
  <si>
    <t>пос. Переволоцкий, ул. Нефтяников, д. 20</t>
  </si>
  <si>
    <t>пос. Переволоцкий, ул. Ленинская, д. 122</t>
  </si>
  <si>
    <t>пос. Переволоцкий, ул. Ленинская, д. 135а</t>
  </si>
  <si>
    <t>х</t>
  </si>
  <si>
    <t>всего</t>
  </si>
  <si>
    <t>Всего по МО</t>
  </si>
  <si>
    <t>Итого по МО</t>
  </si>
  <si>
    <t xml:space="preserve">Перечень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(проектные работы)
</t>
  </si>
  <si>
    <t>Перечень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(строительно-монтажные работы)</t>
  </si>
  <si>
    <t>Итого по муниципальному образованию Переволоцкий поссовет Переволоцкого района</t>
  </si>
  <si>
    <t>Итого по муниципальному образованию Переволоцкий поссовет</t>
  </si>
  <si>
    <t>1. Муниципальное образование Переволоцкий поссовет</t>
  </si>
  <si>
    <t xml:space="preserve"> Муниципальное образование Переволоцкий поссовет</t>
  </si>
  <si>
    <t xml:space="preserve"> Муниципальное образование Переволоцкий поссовет Переволоцкого района</t>
  </si>
  <si>
    <t>Муниципальное образование Переволоцкий поссовет Переволоцкого района</t>
  </si>
  <si>
    <t>1. Муниципальное образование Переволоцкий  поссовет</t>
  </si>
</sst>
</file>

<file path=xl/styles.xml><?xml version="1.0" encoding="utf-8"?>
<styleSheet xmlns="http://schemas.openxmlformats.org/spreadsheetml/2006/main">
  <numFmts count="1">
    <numFmt numFmtId="164" formatCode="mm/yyyy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5" fillId="0" borderId="0"/>
    <xf numFmtId="0" fontId="11" fillId="0" borderId="0"/>
    <xf numFmtId="0" fontId="13" fillId="0" borderId="0"/>
  </cellStyleXfs>
  <cellXfs count="131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/>
    <xf numFmtId="4" fontId="9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12" fillId="0" borderId="0" xfId="0" applyNumberFormat="1" applyFont="1" applyFill="1" applyBorder="1"/>
    <xf numFmtId="0" fontId="3" fillId="0" borderId="0" xfId="0" applyFont="1" applyFill="1" applyBorder="1"/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 applyBorder="1"/>
    <xf numFmtId="0" fontId="12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6" fillId="0" borderId="0" xfId="0" applyFont="1" applyFill="1" applyBorder="1" applyAlignment="1">
      <alignment vertical="top"/>
    </xf>
    <xf numFmtId="4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3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0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0" fontId="6" fillId="0" borderId="0" xfId="0" quotePrefix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topLeftCell="A7" zoomScaleNormal="100" zoomScaleSheetLayoutView="100" workbookViewId="0">
      <selection activeCell="C28" sqref="C28"/>
    </sheetView>
  </sheetViews>
  <sheetFormatPr defaultRowHeight="12.75"/>
  <cols>
    <col min="1" max="1" width="6.140625" style="18" customWidth="1"/>
    <col min="2" max="2" width="32.85546875" style="1" customWidth="1"/>
    <col min="3" max="3" width="23.42578125" style="1" customWidth="1"/>
    <col min="4" max="4" width="31" style="18" customWidth="1"/>
    <col min="5" max="5" width="25.7109375" style="18" customWidth="1"/>
    <col min="6" max="6" width="18.7109375" style="18" customWidth="1"/>
    <col min="7" max="7" width="20" style="28" customWidth="1"/>
    <col min="8" max="8" width="29.85546875" style="1" customWidth="1"/>
    <col min="9" max="9" width="16.28515625" style="1" customWidth="1"/>
    <col min="10" max="10" width="31" style="1" customWidth="1"/>
    <col min="11" max="16384" width="9.140625" style="1"/>
  </cols>
  <sheetData>
    <row r="1" spans="1:10" ht="15" customHeight="1">
      <c r="D1" s="25"/>
      <c r="E1" s="25"/>
      <c r="F1" s="25" t="s">
        <v>11</v>
      </c>
    </row>
    <row r="2" spans="1:10" ht="81" customHeight="1">
      <c r="D2" s="26"/>
      <c r="F2" s="106" t="s">
        <v>5</v>
      </c>
      <c r="G2" s="106"/>
    </row>
    <row r="3" spans="1:10" ht="69" customHeight="1">
      <c r="B3" s="4"/>
      <c r="C3" s="107" t="s">
        <v>63</v>
      </c>
      <c r="D3" s="107"/>
      <c r="E3" s="107"/>
      <c r="F3" s="25"/>
      <c r="G3" s="99"/>
    </row>
    <row r="5" spans="1:10" ht="39.75" customHeight="1">
      <c r="A5" s="112" t="s">
        <v>0</v>
      </c>
      <c r="B5" s="111" t="s">
        <v>24</v>
      </c>
      <c r="C5" s="41" t="s">
        <v>10</v>
      </c>
      <c r="D5" s="42" t="s">
        <v>9</v>
      </c>
      <c r="E5" s="42" t="s">
        <v>25</v>
      </c>
      <c r="F5" s="45" t="s">
        <v>14</v>
      </c>
      <c r="G5" s="100" t="s">
        <v>26</v>
      </c>
    </row>
    <row r="6" spans="1:10" ht="13.5" customHeight="1">
      <c r="A6" s="112"/>
      <c r="B6" s="111"/>
      <c r="C6" s="41" t="s">
        <v>8</v>
      </c>
      <c r="D6" s="42" t="s">
        <v>37</v>
      </c>
      <c r="E6" s="45" t="s">
        <v>38</v>
      </c>
      <c r="F6" s="27" t="s">
        <v>39</v>
      </c>
      <c r="G6" s="101" t="s">
        <v>40</v>
      </c>
    </row>
    <row r="7" spans="1:10">
      <c r="A7" s="24">
        <v>1</v>
      </c>
      <c r="B7" s="44">
        <v>2</v>
      </c>
      <c r="C7" s="44">
        <v>3</v>
      </c>
      <c r="D7" s="24">
        <v>4</v>
      </c>
      <c r="E7" s="24">
        <v>5</v>
      </c>
      <c r="F7" s="24">
        <v>6</v>
      </c>
      <c r="G7" s="102">
        <v>7</v>
      </c>
      <c r="H7" s="28"/>
    </row>
    <row r="8" spans="1:10" s="50" customFormat="1">
      <c r="A8" s="113" t="s">
        <v>60</v>
      </c>
      <c r="B8" s="113"/>
      <c r="C8" s="71">
        <f>C10+C15+C23</f>
        <v>5464.7000000000007</v>
      </c>
      <c r="D8" s="71">
        <f>D10+D15+D23</f>
        <v>232</v>
      </c>
      <c r="E8" s="71">
        <f>E10+E15+E23</f>
        <v>8</v>
      </c>
      <c r="F8" s="71">
        <f>F10+F15+F23</f>
        <v>8</v>
      </c>
      <c r="G8" s="72">
        <f>G10+G15+G23</f>
        <v>15056360.110000001</v>
      </c>
      <c r="H8" s="73">
        <f ca="1">G8-'Приложение № 2'!F9</f>
        <v>0</v>
      </c>
      <c r="I8" s="73"/>
      <c r="J8" s="74"/>
    </row>
    <row r="9" spans="1:10" s="105" customFormat="1">
      <c r="A9" s="110" t="s">
        <v>18</v>
      </c>
      <c r="B9" s="110"/>
      <c r="C9" s="110"/>
      <c r="D9" s="110"/>
      <c r="E9" s="110"/>
      <c r="F9" s="110"/>
      <c r="G9" s="110"/>
      <c r="H9" s="103">
        <f ca="1">G8+'Приложение № 3'!G9</f>
        <v>15558095.360000001</v>
      </c>
      <c r="I9" s="103" t="s">
        <v>59</v>
      </c>
      <c r="J9" s="104"/>
    </row>
    <row r="10" spans="1:10" s="50" customFormat="1" ht="15.75" customHeight="1">
      <c r="A10" s="114" t="s">
        <v>19</v>
      </c>
      <c r="B10" s="114"/>
      <c r="C10" s="2">
        <f>C12</f>
        <v>587.79999999999995</v>
      </c>
      <c r="D10" s="76">
        <f>D12</f>
        <v>26</v>
      </c>
      <c r="E10" s="76">
        <f>E12</f>
        <v>1</v>
      </c>
      <c r="F10" s="76">
        <v>1</v>
      </c>
      <c r="G10" s="2">
        <f>G12</f>
        <v>1996639.41</v>
      </c>
      <c r="H10" s="75"/>
      <c r="I10" s="75"/>
      <c r="J10" s="74"/>
    </row>
    <row r="11" spans="1:10" s="70" customFormat="1" ht="14.25" customHeight="1">
      <c r="A11" s="108" t="s">
        <v>69</v>
      </c>
      <c r="B11" s="108"/>
      <c r="C11" s="108"/>
      <c r="D11" s="108"/>
      <c r="E11" s="108"/>
      <c r="F11" s="108"/>
      <c r="G11" s="108"/>
      <c r="I11" s="77"/>
    </row>
    <row r="12" spans="1:10" s="70" customFormat="1" ht="26.25" customHeight="1">
      <c r="A12" s="115" t="s">
        <v>64</v>
      </c>
      <c r="B12" s="115"/>
      <c r="C12" s="65">
        <f>C13</f>
        <v>587.79999999999995</v>
      </c>
      <c r="D12" s="81">
        <f>D13</f>
        <v>26</v>
      </c>
      <c r="E12" s="81">
        <f>E13</f>
        <v>1</v>
      </c>
      <c r="F12" s="81">
        <f>F13</f>
        <v>1</v>
      </c>
      <c r="G12" s="65">
        <f>G13</f>
        <v>1996639.41</v>
      </c>
      <c r="H12" s="80"/>
      <c r="I12" s="77"/>
    </row>
    <row r="13" spans="1:10" s="70" customFormat="1" ht="25.5" customHeight="1">
      <c r="A13" s="42">
        <v>1</v>
      </c>
      <c r="B13" s="56" t="s">
        <v>36</v>
      </c>
      <c r="C13" s="67">
        <v>587.79999999999995</v>
      </c>
      <c r="D13" s="64">
        <v>26</v>
      </c>
      <c r="E13" s="64">
        <v>1</v>
      </c>
      <c r="F13" s="64">
        <v>1</v>
      </c>
      <c r="G13" s="59">
        <v>1996639.41</v>
      </c>
      <c r="H13" s="80"/>
      <c r="I13" s="77"/>
    </row>
    <row r="14" spans="1:10" s="50" customFormat="1" ht="15" customHeight="1">
      <c r="A14" s="109" t="s">
        <v>20</v>
      </c>
      <c r="B14" s="109"/>
      <c r="C14" s="109"/>
      <c r="D14" s="109"/>
      <c r="E14" s="109"/>
      <c r="F14" s="109"/>
      <c r="G14" s="109"/>
    </row>
    <row r="15" spans="1:10" s="50" customFormat="1" ht="12" customHeight="1">
      <c r="A15" s="114" t="s">
        <v>21</v>
      </c>
      <c r="B15" s="114"/>
      <c r="C15" s="2">
        <f>C17</f>
        <v>4054.1000000000004</v>
      </c>
      <c r="D15" s="76">
        <f>D17</f>
        <v>178</v>
      </c>
      <c r="E15" s="76">
        <v>4</v>
      </c>
      <c r="F15" s="76">
        <v>4</v>
      </c>
      <c r="G15" s="2">
        <f>G17</f>
        <v>9913305.4800000004</v>
      </c>
      <c r="H15" s="74"/>
      <c r="I15" s="74"/>
      <c r="J15" s="74"/>
    </row>
    <row r="16" spans="1:10" s="70" customFormat="1" ht="15" customHeight="1">
      <c r="A16" s="108" t="s">
        <v>68</v>
      </c>
      <c r="B16" s="108"/>
      <c r="C16" s="108"/>
      <c r="D16" s="108"/>
      <c r="E16" s="108"/>
      <c r="F16" s="108"/>
      <c r="G16" s="108"/>
      <c r="I16" s="80"/>
    </row>
    <row r="17" spans="1:13" s="70" customFormat="1" ht="31.5" customHeight="1">
      <c r="A17" s="115" t="s">
        <v>64</v>
      </c>
      <c r="B17" s="115"/>
      <c r="C17" s="79">
        <f>SUM(C18:C21)</f>
        <v>4054.1000000000004</v>
      </c>
      <c r="D17" s="81">
        <f>SUM(D18:D21)</f>
        <v>178</v>
      </c>
      <c r="E17" s="81">
        <f>SUM(E18:E21)</f>
        <v>4</v>
      </c>
      <c r="F17" s="81">
        <f>SUM(F18:F21)</f>
        <v>4</v>
      </c>
      <c r="G17" s="65">
        <f>SUM(G18:G21)</f>
        <v>9913305.4800000004</v>
      </c>
      <c r="H17" s="80"/>
      <c r="I17" s="80"/>
    </row>
    <row r="18" spans="1:13" s="70" customFormat="1" ht="27.95" customHeight="1">
      <c r="A18" s="55">
        <v>1</v>
      </c>
      <c r="B18" s="56" t="s">
        <v>56</v>
      </c>
      <c r="C18" s="63">
        <v>1061</v>
      </c>
      <c r="D18" s="55">
        <v>41</v>
      </c>
      <c r="E18" s="55">
        <v>1</v>
      </c>
      <c r="F18" s="55">
        <v>1</v>
      </c>
      <c r="G18" s="59">
        <v>330116.33</v>
      </c>
      <c r="H18" s="80"/>
      <c r="I18" s="84"/>
      <c r="J18" s="84"/>
      <c r="K18" s="84"/>
      <c r="L18" s="85"/>
      <c r="M18" s="86"/>
    </row>
    <row r="19" spans="1:13" s="70" customFormat="1" ht="27.95" customHeight="1">
      <c r="A19" s="55">
        <v>2</v>
      </c>
      <c r="B19" s="56" t="s">
        <v>57</v>
      </c>
      <c r="C19" s="63">
        <v>920.60000000000025</v>
      </c>
      <c r="D19" s="16">
        <v>54</v>
      </c>
      <c r="E19" s="55">
        <v>1</v>
      </c>
      <c r="F19" s="55">
        <v>1</v>
      </c>
      <c r="G19" s="59">
        <v>65357.11</v>
      </c>
      <c r="H19" s="80"/>
      <c r="I19" s="84"/>
      <c r="J19" s="84"/>
      <c r="K19" s="84"/>
      <c r="L19" s="85"/>
      <c r="M19" s="86"/>
    </row>
    <row r="20" spans="1:13" s="70" customFormat="1" ht="27.95" customHeight="1">
      <c r="A20" s="55">
        <v>3</v>
      </c>
      <c r="B20" s="87" t="s">
        <v>32</v>
      </c>
      <c r="C20" s="63">
        <v>1281.4000000000001</v>
      </c>
      <c r="D20" s="55">
        <v>57</v>
      </c>
      <c r="E20" s="55">
        <v>1</v>
      </c>
      <c r="F20" s="55">
        <v>1</v>
      </c>
      <c r="G20" s="59">
        <v>6333220.4199999999</v>
      </c>
      <c r="H20" s="80"/>
      <c r="I20" s="84"/>
      <c r="J20" s="84"/>
      <c r="K20" s="84"/>
      <c r="L20" s="85"/>
      <c r="M20" s="86"/>
    </row>
    <row r="21" spans="1:13" s="70" customFormat="1" ht="27.95" customHeight="1">
      <c r="A21" s="88">
        <v>4</v>
      </c>
      <c r="B21" s="89" t="s">
        <v>52</v>
      </c>
      <c r="C21" s="63">
        <v>791.1</v>
      </c>
      <c r="D21" s="55">
        <v>26</v>
      </c>
      <c r="E21" s="55">
        <v>1</v>
      </c>
      <c r="F21" s="55">
        <v>1</v>
      </c>
      <c r="G21" s="90">
        <v>3184611.62</v>
      </c>
      <c r="H21" s="80"/>
      <c r="I21" s="84"/>
      <c r="J21" s="84"/>
      <c r="K21" s="84"/>
      <c r="L21" s="85"/>
      <c r="M21" s="86"/>
    </row>
    <row r="22" spans="1:13" s="50" customFormat="1" ht="15" customHeight="1">
      <c r="A22" s="109" t="s">
        <v>22</v>
      </c>
      <c r="B22" s="109"/>
      <c r="C22" s="109"/>
      <c r="D22" s="109"/>
      <c r="E22" s="109"/>
      <c r="F22" s="109"/>
      <c r="G22" s="109"/>
    </row>
    <row r="23" spans="1:13" s="50" customFormat="1" ht="15.75" customHeight="1">
      <c r="A23" s="114" t="s">
        <v>23</v>
      </c>
      <c r="B23" s="114"/>
      <c r="C23" s="2">
        <f>C25</f>
        <v>822.8</v>
      </c>
      <c r="D23" s="76">
        <f>D25</f>
        <v>28</v>
      </c>
      <c r="E23" s="76">
        <v>3</v>
      </c>
      <c r="F23" s="76">
        <v>3</v>
      </c>
      <c r="G23" s="2">
        <f>G25</f>
        <v>3146415.22</v>
      </c>
      <c r="H23" s="74"/>
      <c r="I23" s="74"/>
      <c r="J23" s="74"/>
    </row>
    <row r="24" spans="1:13" s="70" customFormat="1" ht="15" customHeight="1">
      <c r="A24" s="108" t="s">
        <v>68</v>
      </c>
      <c r="B24" s="108"/>
      <c r="C24" s="108"/>
      <c r="D24" s="108"/>
      <c r="E24" s="108"/>
      <c r="F24" s="108"/>
      <c r="G24" s="108"/>
      <c r="I24" s="74"/>
    </row>
    <row r="25" spans="1:13" s="70" customFormat="1" ht="29.25" customHeight="1">
      <c r="A25" s="115" t="s">
        <v>64</v>
      </c>
      <c r="B25" s="115"/>
      <c r="C25" s="78">
        <f>SUM(C26:C26)</f>
        <v>822.8</v>
      </c>
      <c r="D25" s="76">
        <f>SUM(D26:D26)</f>
        <v>28</v>
      </c>
      <c r="E25" s="76">
        <f>SUM(E26:E26)</f>
        <v>1</v>
      </c>
      <c r="F25" s="76">
        <f>SUM(F26:F26)</f>
        <v>1</v>
      </c>
      <c r="G25" s="2">
        <f>SUM(G26:G26)</f>
        <v>3146415.22</v>
      </c>
      <c r="H25" s="80"/>
      <c r="I25" s="74"/>
    </row>
    <row r="26" spans="1:13" s="70" customFormat="1" ht="20.100000000000001" customHeight="1">
      <c r="A26" s="55">
        <v>1</v>
      </c>
      <c r="B26" s="87" t="s">
        <v>33</v>
      </c>
      <c r="C26" s="63">
        <v>822.8</v>
      </c>
      <c r="D26" s="55">
        <v>28</v>
      </c>
      <c r="E26" s="55">
        <v>1</v>
      </c>
      <c r="F26" s="55">
        <v>1</v>
      </c>
      <c r="G26" s="59">
        <v>3146415.22</v>
      </c>
      <c r="H26" s="80"/>
      <c r="I26" s="84"/>
      <c r="J26" s="84"/>
      <c r="K26" s="84"/>
      <c r="L26" s="85"/>
      <c r="M26" s="86"/>
    </row>
    <row r="27" spans="1:13">
      <c r="H27" s="1" t="s">
        <v>4</v>
      </c>
      <c r="I27" s="1" t="s">
        <v>4</v>
      </c>
      <c r="J27" s="1" t="s">
        <v>4</v>
      </c>
    </row>
  </sheetData>
  <autoFilter ref="A23:M27">
    <filterColumn colId="0" showButton="0"/>
  </autoFilter>
  <mergeCells count="17">
    <mergeCell ref="A24:G24"/>
    <mergeCell ref="A25:B25"/>
    <mergeCell ref="A12:B12"/>
    <mergeCell ref="A16:G16"/>
    <mergeCell ref="A17:B17"/>
    <mergeCell ref="A15:B15"/>
    <mergeCell ref="A22:G22"/>
    <mergeCell ref="A23:B23"/>
    <mergeCell ref="F2:G2"/>
    <mergeCell ref="C3:E3"/>
    <mergeCell ref="A11:G11"/>
    <mergeCell ref="A14:G14"/>
    <mergeCell ref="A9:G9"/>
    <mergeCell ref="B5:B6"/>
    <mergeCell ref="A5:A6"/>
    <mergeCell ref="A8:B8"/>
    <mergeCell ref="A10:B10"/>
  </mergeCells>
  <phoneticPr fontId="14" type="noConversion"/>
  <pageMargins left="0" right="0" top="0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topLeftCell="A16" zoomScale="90" zoomScaleNormal="100" zoomScaleSheetLayoutView="90" workbookViewId="0">
      <selection activeCell="A26" sqref="A26:B26"/>
    </sheetView>
  </sheetViews>
  <sheetFormatPr defaultRowHeight="12.75"/>
  <cols>
    <col min="1" max="1" width="5.140625" style="35" customWidth="1"/>
    <col min="2" max="2" width="36.140625" style="5" customWidth="1"/>
    <col min="3" max="3" width="28.42578125" style="5" customWidth="1"/>
    <col min="4" max="4" width="10.85546875" style="36" customWidth="1"/>
    <col min="5" max="5" width="19.42578125" style="5" customWidth="1"/>
    <col min="6" max="6" width="16.85546875" style="5" customWidth="1"/>
    <col min="7" max="7" width="15.42578125" style="5" customWidth="1"/>
    <col min="8" max="8" width="18.5703125" style="5" customWidth="1"/>
    <col min="9" max="9" width="15.42578125" style="5" customWidth="1"/>
    <col min="10" max="10" width="16.7109375" style="5" customWidth="1"/>
    <col min="11" max="12" width="13.28515625" style="5" customWidth="1"/>
    <col min="13" max="13" width="9.28515625" style="5" customWidth="1"/>
    <col min="14" max="14" width="16.28515625" style="35" customWidth="1"/>
    <col min="15" max="16384" width="9.140625" style="5"/>
  </cols>
  <sheetData>
    <row r="1" spans="1:14" ht="15" customHeight="1">
      <c r="A1" s="18"/>
      <c r="B1" s="1"/>
      <c r="C1" s="1"/>
      <c r="D1" s="14"/>
      <c r="E1" s="1"/>
      <c r="F1" s="1"/>
      <c r="G1" s="1"/>
      <c r="H1" s="1"/>
      <c r="I1" s="37" t="s">
        <v>15</v>
      </c>
      <c r="J1" s="37"/>
      <c r="K1" s="37"/>
      <c r="L1" s="37"/>
      <c r="M1" s="37"/>
    </row>
    <row r="2" spans="1:14" ht="60" customHeight="1">
      <c r="A2" s="18"/>
      <c r="B2" s="1"/>
      <c r="C2" s="1"/>
      <c r="D2" s="14"/>
      <c r="E2" s="1"/>
      <c r="F2" s="1"/>
      <c r="G2" s="1"/>
      <c r="H2" s="1"/>
      <c r="I2" s="117" t="s">
        <v>5</v>
      </c>
      <c r="J2" s="117"/>
      <c r="K2" s="117"/>
      <c r="L2" s="117"/>
      <c r="M2" s="117"/>
    </row>
    <row r="3" spans="1:14" ht="63.75" customHeight="1">
      <c r="A3" s="18"/>
      <c r="B3" s="1"/>
      <c r="C3" s="107" t="s">
        <v>27</v>
      </c>
      <c r="D3" s="107"/>
      <c r="E3" s="107"/>
      <c r="F3" s="107"/>
      <c r="G3" s="107"/>
      <c r="H3" s="107"/>
      <c r="I3" s="1"/>
      <c r="J3" s="1"/>
      <c r="K3" s="1"/>
    </row>
    <row r="4" spans="1:14">
      <c r="A4" s="18"/>
      <c r="B4" s="1"/>
      <c r="C4" s="1"/>
      <c r="D4" s="14"/>
      <c r="E4" s="1"/>
      <c r="F4" s="1"/>
      <c r="G4" s="1"/>
      <c r="H4" s="1"/>
      <c r="I4" s="1"/>
      <c r="J4" s="1"/>
      <c r="K4" s="1"/>
    </row>
    <row r="5" spans="1:14" ht="12.75" customHeight="1">
      <c r="A5" s="121" t="s">
        <v>0</v>
      </c>
      <c r="B5" s="122" t="s">
        <v>1</v>
      </c>
      <c r="C5" s="111" t="s">
        <v>41</v>
      </c>
      <c r="D5" s="111" t="s">
        <v>6</v>
      </c>
      <c r="E5" s="111" t="s">
        <v>7</v>
      </c>
      <c r="F5" s="119" t="s">
        <v>2</v>
      </c>
      <c r="G5" s="119"/>
      <c r="H5" s="119"/>
      <c r="I5" s="119"/>
      <c r="J5" s="119"/>
      <c r="K5" s="119"/>
      <c r="L5" s="118" t="s">
        <v>12</v>
      </c>
      <c r="M5" s="118" t="s">
        <v>48</v>
      </c>
    </row>
    <row r="6" spans="1:14">
      <c r="A6" s="121"/>
      <c r="B6" s="122"/>
      <c r="C6" s="111"/>
      <c r="D6" s="111"/>
      <c r="E6" s="111"/>
      <c r="F6" s="120" t="s">
        <v>42</v>
      </c>
      <c r="G6" s="119" t="s">
        <v>3</v>
      </c>
      <c r="H6" s="119"/>
      <c r="I6" s="119"/>
      <c r="J6" s="119"/>
      <c r="K6" s="119"/>
      <c r="L6" s="118"/>
      <c r="M6" s="118"/>
    </row>
    <row r="7" spans="1:14" ht="114" customHeight="1">
      <c r="A7" s="121"/>
      <c r="B7" s="122"/>
      <c r="C7" s="111"/>
      <c r="D7" s="111"/>
      <c r="E7" s="111"/>
      <c r="F7" s="120"/>
      <c r="G7" s="43" t="s">
        <v>43</v>
      </c>
      <c r="H7" s="43" t="s">
        <v>44</v>
      </c>
      <c r="I7" s="43" t="s">
        <v>45</v>
      </c>
      <c r="J7" s="43" t="s">
        <v>46</v>
      </c>
      <c r="K7" s="43" t="s">
        <v>47</v>
      </c>
      <c r="L7" s="118"/>
      <c r="M7" s="118"/>
    </row>
    <row r="8" spans="1:14" ht="12.75" customHeight="1">
      <c r="A8" s="45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</row>
    <row r="9" spans="1:14" ht="13.5" customHeight="1">
      <c r="A9" s="113" t="s">
        <v>61</v>
      </c>
      <c r="B9" s="113"/>
      <c r="C9" s="40" t="s">
        <v>4</v>
      </c>
      <c r="D9" s="40" t="s">
        <v>4</v>
      </c>
      <c r="E9" s="40" t="s">
        <v>4</v>
      </c>
      <c r="F9" s="3">
        <f t="shared" ref="F9:K9" si="0">F11+F16+F24</f>
        <v>15056360.110000001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15056360.110000001</v>
      </c>
      <c r="K9" s="3">
        <f t="shared" si="0"/>
        <v>0</v>
      </c>
      <c r="L9" s="40" t="s">
        <v>4</v>
      </c>
      <c r="M9" s="40" t="s">
        <v>4</v>
      </c>
      <c r="N9" s="30"/>
    </row>
    <row r="10" spans="1:14" ht="13.5" customHeight="1">
      <c r="A10" s="109" t="s">
        <v>18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4" ht="13.5" customHeight="1">
      <c r="A11" s="113" t="s">
        <v>19</v>
      </c>
      <c r="B11" s="113"/>
      <c r="C11" s="40" t="s">
        <v>4</v>
      </c>
      <c r="D11" s="40" t="s">
        <v>4</v>
      </c>
      <c r="E11" s="40" t="s">
        <v>4</v>
      </c>
      <c r="F11" s="2">
        <f>F13</f>
        <v>1996639.41</v>
      </c>
      <c r="G11" s="2">
        <f>G13</f>
        <v>0</v>
      </c>
      <c r="H11" s="2">
        <v>0</v>
      </c>
      <c r="I11" s="2">
        <v>0</v>
      </c>
      <c r="J11" s="2">
        <f>J13</f>
        <v>1996639.41</v>
      </c>
      <c r="K11" s="2">
        <v>0</v>
      </c>
      <c r="L11" s="40" t="s">
        <v>4</v>
      </c>
      <c r="M11" s="40" t="s">
        <v>4</v>
      </c>
    </row>
    <row r="12" spans="1:14" s="29" customFormat="1">
      <c r="A12" s="116" t="s">
        <v>66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31"/>
    </row>
    <row r="13" spans="1:14" s="29" customFormat="1" ht="39.75" customHeight="1">
      <c r="A13" s="115" t="s">
        <v>65</v>
      </c>
      <c r="B13" s="115"/>
      <c r="C13" s="54" t="s">
        <v>4</v>
      </c>
      <c r="D13" s="48" t="s">
        <v>4</v>
      </c>
      <c r="E13" s="48" t="s">
        <v>4</v>
      </c>
      <c r="F13" s="6">
        <f t="shared" ref="F13:K13" si="1">F14</f>
        <v>1996639.41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1996639.41</v>
      </c>
      <c r="K13" s="6">
        <f t="shared" si="1"/>
        <v>0</v>
      </c>
      <c r="L13" s="48" t="s">
        <v>4</v>
      </c>
      <c r="M13" s="6" t="s">
        <v>4</v>
      </c>
      <c r="N13" s="31"/>
    </row>
    <row r="14" spans="1:14" s="29" customFormat="1" ht="25.5">
      <c r="A14" s="45">
        <v>1</v>
      </c>
      <c r="B14" s="56" t="s">
        <v>36</v>
      </c>
      <c r="C14" s="56" t="s">
        <v>49</v>
      </c>
      <c r="D14" s="57" t="s">
        <v>8</v>
      </c>
      <c r="E14" s="58">
        <v>567.79999999999995</v>
      </c>
      <c r="F14" s="59">
        <f>SUM(G14:K14)</f>
        <v>1996639.41</v>
      </c>
      <c r="G14" s="59">
        <v>0</v>
      </c>
      <c r="H14" s="59">
        <v>0</v>
      </c>
      <c r="I14" s="59">
        <v>0</v>
      </c>
      <c r="J14" s="59">
        <v>1996639.41</v>
      </c>
      <c r="K14" s="59">
        <v>0</v>
      </c>
      <c r="L14" s="60">
        <v>44166</v>
      </c>
      <c r="M14" s="57" t="s">
        <v>13</v>
      </c>
      <c r="N14" s="31"/>
    </row>
    <row r="15" spans="1:14" s="15" customFormat="1" ht="13.5" customHeight="1">
      <c r="A15" s="109" t="s">
        <v>20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31"/>
    </row>
    <row r="16" spans="1:14" s="15" customFormat="1" ht="13.5" customHeight="1">
      <c r="A16" s="113" t="s">
        <v>21</v>
      </c>
      <c r="B16" s="113"/>
      <c r="C16" s="40" t="s">
        <v>4</v>
      </c>
      <c r="D16" s="40" t="s">
        <v>4</v>
      </c>
      <c r="E16" s="40" t="s">
        <v>4</v>
      </c>
      <c r="F16" s="2">
        <f>F18</f>
        <v>9913305.4800000004</v>
      </c>
      <c r="G16" s="2">
        <v>0</v>
      </c>
      <c r="H16" s="2">
        <v>0</v>
      </c>
      <c r="I16" s="2">
        <v>0</v>
      </c>
      <c r="J16" s="2">
        <f>J18</f>
        <v>9913305.4800000004</v>
      </c>
      <c r="K16" s="2">
        <v>0</v>
      </c>
      <c r="L16" s="40" t="s">
        <v>4</v>
      </c>
      <c r="M16" s="40" t="s">
        <v>4</v>
      </c>
      <c r="N16" s="31"/>
    </row>
    <row r="17" spans="1:17" s="29" customFormat="1" ht="13.5" customHeight="1">
      <c r="A17" s="116" t="s">
        <v>67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38"/>
    </row>
    <row r="18" spans="1:17" s="29" customFormat="1" ht="27.75" customHeight="1">
      <c r="A18" s="115" t="s">
        <v>65</v>
      </c>
      <c r="B18" s="115"/>
      <c r="C18" s="54" t="s">
        <v>4</v>
      </c>
      <c r="D18" s="54" t="s">
        <v>4</v>
      </c>
      <c r="E18" s="54" t="s">
        <v>4</v>
      </c>
      <c r="F18" s="65">
        <f t="shared" ref="F18:K18" si="2">SUM(F19:F22)</f>
        <v>9913305.4800000004</v>
      </c>
      <c r="G18" s="65">
        <f t="shared" si="2"/>
        <v>0</v>
      </c>
      <c r="H18" s="65">
        <f t="shared" si="2"/>
        <v>0</v>
      </c>
      <c r="I18" s="65">
        <f t="shared" si="2"/>
        <v>0</v>
      </c>
      <c r="J18" s="65">
        <f t="shared" si="2"/>
        <v>9913305.4800000004</v>
      </c>
      <c r="K18" s="65">
        <f t="shared" si="2"/>
        <v>0</v>
      </c>
      <c r="L18" s="54" t="s">
        <v>4</v>
      </c>
      <c r="M18" s="54" t="s">
        <v>4</v>
      </c>
      <c r="N18" s="38"/>
    </row>
    <row r="19" spans="1:17" s="61" customFormat="1">
      <c r="A19" s="45">
        <v>1</v>
      </c>
      <c r="B19" s="56" t="s">
        <v>56</v>
      </c>
      <c r="C19" s="56" t="s">
        <v>51</v>
      </c>
      <c r="D19" s="57" t="s">
        <v>29</v>
      </c>
      <c r="E19" s="57" t="s">
        <v>29</v>
      </c>
      <c r="F19" s="51">
        <f>SUM(G19:K19)</f>
        <v>330116.33</v>
      </c>
      <c r="G19" s="67">
        <v>0</v>
      </c>
      <c r="H19" s="67">
        <v>0</v>
      </c>
      <c r="I19" s="67">
        <v>0</v>
      </c>
      <c r="J19" s="59">
        <v>330116.33</v>
      </c>
      <c r="K19" s="67">
        <v>0</v>
      </c>
      <c r="L19" s="68" t="s">
        <v>30</v>
      </c>
      <c r="M19" s="57" t="s">
        <v>13</v>
      </c>
      <c r="N19" s="49"/>
    </row>
    <row r="20" spans="1:17" s="61" customFormat="1">
      <c r="A20" s="45">
        <v>2</v>
      </c>
      <c r="B20" s="56" t="s">
        <v>57</v>
      </c>
      <c r="C20" s="56" t="s">
        <v>51</v>
      </c>
      <c r="D20" s="57" t="s">
        <v>29</v>
      </c>
      <c r="E20" s="57" t="s">
        <v>29</v>
      </c>
      <c r="F20" s="51">
        <f>SUM(G20:K20)</f>
        <v>65357.11</v>
      </c>
      <c r="G20" s="67">
        <v>0</v>
      </c>
      <c r="H20" s="67">
        <v>0</v>
      </c>
      <c r="I20" s="67">
        <v>0</v>
      </c>
      <c r="J20" s="59">
        <v>65357.11</v>
      </c>
      <c r="K20" s="67">
        <v>0</v>
      </c>
      <c r="L20" s="68" t="s">
        <v>30</v>
      </c>
      <c r="M20" s="57" t="s">
        <v>13</v>
      </c>
      <c r="N20" s="49"/>
    </row>
    <row r="21" spans="1:17" s="61" customFormat="1" ht="25.5">
      <c r="A21" s="45">
        <v>3</v>
      </c>
      <c r="B21" s="56" t="s">
        <v>32</v>
      </c>
      <c r="C21" s="56" t="s">
        <v>49</v>
      </c>
      <c r="D21" s="52" t="s">
        <v>8</v>
      </c>
      <c r="E21" s="59">
        <v>890</v>
      </c>
      <c r="F21" s="59">
        <f>SUM(G21:K21)</f>
        <v>6333220.4199999999</v>
      </c>
      <c r="G21" s="67">
        <v>0</v>
      </c>
      <c r="H21" s="67">
        <v>0</v>
      </c>
      <c r="I21" s="67">
        <v>0</v>
      </c>
      <c r="J21" s="59">
        <v>6333220.4199999999</v>
      </c>
      <c r="K21" s="67">
        <v>0</v>
      </c>
      <c r="L21" s="68" t="s">
        <v>30</v>
      </c>
      <c r="M21" s="57" t="s">
        <v>13</v>
      </c>
      <c r="N21" s="1"/>
    </row>
    <row r="22" spans="1:17" s="61" customFormat="1" ht="25.5">
      <c r="A22" s="45">
        <v>4</v>
      </c>
      <c r="B22" s="56" t="s">
        <v>52</v>
      </c>
      <c r="C22" s="56" t="s">
        <v>49</v>
      </c>
      <c r="D22" s="52" t="s">
        <v>8</v>
      </c>
      <c r="E22" s="59">
        <v>258</v>
      </c>
      <c r="F22" s="59">
        <f>SUM(G22:K22)</f>
        <v>3184611.62</v>
      </c>
      <c r="G22" s="67">
        <v>0</v>
      </c>
      <c r="H22" s="67">
        <v>0</v>
      </c>
      <c r="I22" s="67">
        <v>0</v>
      </c>
      <c r="J22" s="59">
        <v>3184611.62</v>
      </c>
      <c r="K22" s="67">
        <v>0</v>
      </c>
      <c r="L22" s="68" t="s">
        <v>30</v>
      </c>
      <c r="M22" s="57" t="s">
        <v>13</v>
      </c>
      <c r="N22" s="1"/>
    </row>
    <row r="23" spans="1:17" s="15" customFormat="1" ht="13.5" customHeight="1">
      <c r="A23" s="109" t="s">
        <v>22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31"/>
    </row>
    <row r="24" spans="1:17" s="15" customFormat="1" ht="13.5" customHeight="1">
      <c r="A24" s="113" t="s">
        <v>23</v>
      </c>
      <c r="B24" s="113"/>
      <c r="C24" s="40" t="s">
        <v>4</v>
      </c>
      <c r="D24" s="40" t="s">
        <v>4</v>
      </c>
      <c r="E24" s="40" t="s">
        <v>4</v>
      </c>
      <c r="F24" s="2">
        <f>F26</f>
        <v>3146415.22</v>
      </c>
      <c r="G24" s="2">
        <v>0</v>
      </c>
      <c r="H24" s="2">
        <v>0</v>
      </c>
      <c r="I24" s="2">
        <v>0</v>
      </c>
      <c r="J24" s="2">
        <f>J26</f>
        <v>3146415.22</v>
      </c>
      <c r="K24" s="2">
        <v>0</v>
      </c>
      <c r="L24" s="40" t="s">
        <v>4</v>
      </c>
      <c r="M24" s="40" t="s">
        <v>4</v>
      </c>
      <c r="N24" s="31"/>
    </row>
    <row r="25" spans="1:17" s="29" customFormat="1">
      <c r="A25" s="116" t="s">
        <v>67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39"/>
    </row>
    <row r="26" spans="1:17" s="29" customFormat="1" ht="30" customHeight="1">
      <c r="A26" s="115" t="s">
        <v>65</v>
      </c>
      <c r="B26" s="115"/>
      <c r="C26" s="48" t="s">
        <v>4</v>
      </c>
      <c r="D26" s="48" t="s">
        <v>4</v>
      </c>
      <c r="E26" s="48" t="s">
        <v>4</v>
      </c>
      <c r="F26" s="3">
        <f t="shared" ref="F26:K26" si="3">SUM(F27:F27)</f>
        <v>3146415.22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3146415.22</v>
      </c>
      <c r="K26" s="3">
        <f t="shared" si="3"/>
        <v>0</v>
      </c>
      <c r="L26" s="48" t="s">
        <v>4</v>
      </c>
      <c r="M26" s="48" t="s">
        <v>4</v>
      </c>
      <c r="N26" s="39"/>
    </row>
    <row r="27" spans="1:17" s="70" customFormat="1" ht="20.100000000000001" customHeight="1">
      <c r="A27" s="45">
        <v>1</v>
      </c>
      <c r="B27" s="56" t="s">
        <v>33</v>
      </c>
      <c r="C27" s="56" t="s">
        <v>50</v>
      </c>
      <c r="D27" s="52" t="s">
        <v>8</v>
      </c>
      <c r="E27" s="59">
        <v>762.8</v>
      </c>
      <c r="F27" s="59">
        <f>SUM(G27:K27)</f>
        <v>3146415.22</v>
      </c>
      <c r="G27" s="67">
        <v>0</v>
      </c>
      <c r="H27" s="67">
        <v>0</v>
      </c>
      <c r="I27" s="67">
        <v>0</v>
      </c>
      <c r="J27" s="59">
        <v>3146415.22</v>
      </c>
      <c r="K27" s="67">
        <v>0</v>
      </c>
      <c r="L27" s="68" t="s">
        <v>31</v>
      </c>
      <c r="M27" s="57" t="s">
        <v>13</v>
      </c>
      <c r="N27" s="69"/>
    </row>
    <row r="28" spans="1:17">
      <c r="M28" s="5" t="s">
        <v>4</v>
      </c>
      <c r="N28" s="5"/>
      <c r="O28" s="5" t="s">
        <v>58</v>
      </c>
      <c r="P28" s="5" t="s">
        <v>58</v>
      </c>
      <c r="Q28" s="5" t="s">
        <v>58</v>
      </c>
    </row>
  </sheetData>
  <mergeCells count="25">
    <mergeCell ref="A11:B11"/>
    <mergeCell ref="G6:K6"/>
    <mergeCell ref="C3:H3"/>
    <mergeCell ref="A5:A7"/>
    <mergeCell ref="B5:B7"/>
    <mergeCell ref="C5:C7"/>
    <mergeCell ref="I2:M2"/>
    <mergeCell ref="L5:L7"/>
    <mergeCell ref="M5:M7"/>
    <mergeCell ref="A10:M10"/>
    <mergeCell ref="A9:B9"/>
    <mergeCell ref="D5:D7"/>
    <mergeCell ref="E5:E7"/>
    <mergeCell ref="F5:K5"/>
    <mergeCell ref="F6:F7"/>
    <mergeCell ref="A12:M12"/>
    <mergeCell ref="A13:B13"/>
    <mergeCell ref="A26:B26"/>
    <mergeCell ref="A25:M25"/>
    <mergeCell ref="A23:M23"/>
    <mergeCell ref="A16:B16"/>
    <mergeCell ref="A18:B18"/>
    <mergeCell ref="A15:M15"/>
    <mergeCell ref="A24:B24"/>
    <mergeCell ref="A17:M17"/>
  </mergeCells>
  <phoneticPr fontId="14" type="noConversion"/>
  <pageMargins left="0" right="0" top="0" bottom="0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topLeftCell="A16" zoomScale="120" zoomScaleNormal="110" zoomScaleSheetLayoutView="120" workbookViewId="0">
      <selection activeCell="D33" sqref="D33"/>
    </sheetView>
  </sheetViews>
  <sheetFormatPr defaultRowHeight="15"/>
  <cols>
    <col min="1" max="1" width="5.28515625" style="20" customWidth="1"/>
    <col min="2" max="2" width="34.42578125" style="8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10" customWidth="1"/>
    <col min="8" max="8" width="16.42578125" style="8" customWidth="1"/>
    <col min="9" max="9" width="13.42578125" style="8" customWidth="1"/>
    <col min="10" max="16384" width="9.140625" style="8"/>
  </cols>
  <sheetData>
    <row r="1" spans="1:9">
      <c r="A1" s="19"/>
      <c r="B1" s="11"/>
      <c r="C1" s="19"/>
      <c r="D1" s="19"/>
      <c r="E1" s="21"/>
      <c r="F1" s="21" t="s">
        <v>16</v>
      </c>
      <c r="G1" s="13"/>
    </row>
    <row r="2" spans="1:9" ht="69" customHeight="1">
      <c r="A2" s="19"/>
      <c r="B2" s="11"/>
      <c r="C2" s="19"/>
      <c r="D2" s="19"/>
      <c r="E2" s="19"/>
      <c r="F2" s="125" t="s">
        <v>5</v>
      </c>
      <c r="G2" s="125"/>
    </row>
    <row r="3" spans="1:9">
      <c r="A3" s="19"/>
      <c r="B3" s="11"/>
      <c r="C3" s="19"/>
      <c r="D3" s="19"/>
      <c r="E3" s="22"/>
      <c r="F3" s="19"/>
      <c r="G3" s="13"/>
    </row>
    <row r="4" spans="1:9" ht="57.75" customHeight="1">
      <c r="A4" s="19"/>
      <c r="B4" s="128" t="s">
        <v>62</v>
      </c>
      <c r="C4" s="128"/>
      <c r="D4" s="128"/>
      <c r="E4" s="128"/>
      <c r="F4" s="128"/>
      <c r="G4" s="32"/>
    </row>
    <row r="5" spans="1:9">
      <c r="A5" s="19"/>
      <c r="B5" s="11"/>
      <c r="C5" s="19"/>
      <c r="D5" s="19"/>
      <c r="E5" s="19"/>
      <c r="F5" s="19"/>
      <c r="G5" s="13"/>
    </row>
    <row r="6" spans="1:9" ht="39.75" customHeight="1">
      <c r="A6" s="126" t="s">
        <v>0</v>
      </c>
      <c r="B6" s="127" t="s">
        <v>24</v>
      </c>
      <c r="C6" s="47" t="s">
        <v>10</v>
      </c>
      <c r="D6" s="47" t="s">
        <v>9</v>
      </c>
      <c r="E6" s="47" t="s">
        <v>25</v>
      </c>
      <c r="F6" s="16" t="s">
        <v>14</v>
      </c>
      <c r="G6" s="12" t="s">
        <v>26</v>
      </c>
    </row>
    <row r="7" spans="1:9">
      <c r="A7" s="126"/>
      <c r="B7" s="127"/>
      <c r="C7" s="47" t="s">
        <v>8</v>
      </c>
      <c r="D7" s="47" t="s">
        <v>37</v>
      </c>
      <c r="E7" s="16" t="s">
        <v>38</v>
      </c>
      <c r="F7" s="33" t="s">
        <v>39</v>
      </c>
      <c r="G7" s="23" t="s">
        <v>40</v>
      </c>
    </row>
    <row r="8" spans="1:9">
      <c r="A8" s="17">
        <v>1</v>
      </c>
      <c r="B8" s="9">
        <v>2</v>
      </c>
      <c r="C8" s="17">
        <v>3</v>
      </c>
      <c r="D8" s="17">
        <v>4</v>
      </c>
      <c r="E8" s="17">
        <v>5</v>
      </c>
      <c r="F8" s="17">
        <v>6</v>
      </c>
      <c r="G8" s="34">
        <v>7</v>
      </c>
    </row>
    <row r="9" spans="1:9">
      <c r="A9" s="123" t="s">
        <v>60</v>
      </c>
      <c r="B9" s="123"/>
      <c r="C9" s="91">
        <f>C11+C20+C25</f>
        <v>5263.4</v>
      </c>
      <c r="D9" s="91">
        <f>D11+D20+D25</f>
        <v>199</v>
      </c>
      <c r="E9" s="91">
        <f>E11+E20+E25</f>
        <v>8</v>
      </c>
      <c r="F9" s="91">
        <f>F11+F20+F25</f>
        <v>8</v>
      </c>
      <c r="G9" s="7">
        <f>G11+G20+G25</f>
        <v>501735.25</v>
      </c>
      <c r="H9" s="10">
        <f ca="1">G9-'Приложение № 4'!F9</f>
        <v>0</v>
      </c>
      <c r="I9" s="10"/>
    </row>
    <row r="10" spans="1:9">
      <c r="A10" s="129" t="s">
        <v>18</v>
      </c>
      <c r="B10" s="129"/>
      <c r="C10" s="129"/>
      <c r="D10" s="129"/>
      <c r="E10" s="129"/>
      <c r="F10" s="129"/>
      <c r="G10" s="129"/>
    </row>
    <row r="11" spans="1:9">
      <c r="A11" s="123" t="s">
        <v>19</v>
      </c>
      <c r="B11" s="123"/>
      <c r="C11" s="82">
        <f>C13</f>
        <v>3624.7</v>
      </c>
      <c r="D11" s="91">
        <v>140</v>
      </c>
      <c r="E11" s="91">
        <v>5</v>
      </c>
      <c r="F11" s="91">
        <v>5</v>
      </c>
      <c r="G11" s="7">
        <f>G13</f>
        <v>292857.40000000002</v>
      </c>
      <c r="H11" s="10"/>
      <c r="I11" s="10"/>
    </row>
    <row r="12" spans="1:9">
      <c r="A12" s="110" t="s">
        <v>66</v>
      </c>
      <c r="B12" s="110"/>
      <c r="C12" s="110"/>
      <c r="D12" s="110"/>
      <c r="E12" s="110"/>
      <c r="F12" s="110"/>
      <c r="G12" s="110"/>
      <c r="I12" s="10"/>
    </row>
    <row r="13" spans="1:9" ht="27" customHeight="1">
      <c r="A13" s="124" t="s">
        <v>65</v>
      </c>
      <c r="B13" s="124"/>
      <c r="C13" s="82">
        <f>SUM(C14:C18)</f>
        <v>3624.7</v>
      </c>
      <c r="D13" s="91">
        <f>SUM(D14:D18)</f>
        <v>140</v>
      </c>
      <c r="E13" s="91">
        <f>SUM(E14:E18)</f>
        <v>5</v>
      </c>
      <c r="F13" s="91">
        <f>SUM(F14:F18)</f>
        <v>5</v>
      </c>
      <c r="G13" s="7">
        <f>SUM(G14:G18)</f>
        <v>292857.40000000002</v>
      </c>
      <c r="H13" s="10"/>
      <c r="I13" s="10"/>
    </row>
    <row r="14" spans="1:9" s="96" customFormat="1" ht="12.75">
      <c r="A14" s="45">
        <v>1</v>
      </c>
      <c r="B14" s="56" t="s">
        <v>53</v>
      </c>
      <c r="C14" s="63">
        <v>358</v>
      </c>
      <c r="D14" s="64">
        <v>14</v>
      </c>
      <c r="E14" s="55">
        <v>1</v>
      </c>
      <c r="F14" s="55">
        <v>1</v>
      </c>
      <c r="G14" s="59">
        <v>68477.5</v>
      </c>
      <c r="I14" s="97"/>
    </row>
    <row r="15" spans="1:9" s="96" customFormat="1" ht="25.5">
      <c r="A15" s="45">
        <v>2</v>
      </c>
      <c r="B15" s="56" t="s">
        <v>54</v>
      </c>
      <c r="C15" s="63">
        <v>371.4</v>
      </c>
      <c r="D15" s="64">
        <v>15</v>
      </c>
      <c r="E15" s="55">
        <v>1</v>
      </c>
      <c r="F15" s="55">
        <v>1</v>
      </c>
      <c r="G15" s="59">
        <v>52118.63</v>
      </c>
      <c r="I15" s="97"/>
    </row>
    <row r="16" spans="1:9" s="92" customFormat="1" ht="25.5">
      <c r="A16" s="45">
        <v>3</v>
      </c>
      <c r="B16" s="56" t="s">
        <v>32</v>
      </c>
      <c r="C16" s="63">
        <v>1281.4000000000001</v>
      </c>
      <c r="D16" s="64">
        <v>57</v>
      </c>
      <c r="E16" s="55">
        <v>1</v>
      </c>
      <c r="F16" s="55">
        <v>1</v>
      </c>
      <c r="G16" s="59">
        <v>69658.320000000007</v>
      </c>
      <c r="H16" s="96"/>
      <c r="I16" s="93"/>
    </row>
    <row r="17" spans="1:9" s="92" customFormat="1" ht="25.5">
      <c r="A17" s="45">
        <v>4</v>
      </c>
      <c r="B17" s="56" t="s">
        <v>52</v>
      </c>
      <c r="C17" s="63">
        <v>791.1</v>
      </c>
      <c r="D17" s="64">
        <v>26</v>
      </c>
      <c r="E17" s="55">
        <v>1</v>
      </c>
      <c r="F17" s="55">
        <v>1</v>
      </c>
      <c r="G17" s="59">
        <v>59132.23</v>
      </c>
      <c r="H17" s="96"/>
      <c r="I17" s="93"/>
    </row>
    <row r="18" spans="1:9" s="92" customFormat="1" ht="15.75" customHeight="1">
      <c r="A18" s="45">
        <v>5</v>
      </c>
      <c r="B18" s="56" t="s">
        <v>33</v>
      </c>
      <c r="C18" s="63">
        <v>822.8</v>
      </c>
      <c r="D18" s="64">
        <v>28</v>
      </c>
      <c r="E18" s="55">
        <v>1</v>
      </c>
      <c r="F18" s="55">
        <v>1</v>
      </c>
      <c r="G18" s="59">
        <v>43470.720000000001</v>
      </c>
      <c r="H18" s="96"/>
      <c r="I18" s="93"/>
    </row>
    <row r="19" spans="1:9" ht="12.75" customHeight="1">
      <c r="A19" s="129" t="s">
        <v>20</v>
      </c>
      <c r="B19" s="129"/>
      <c r="C19" s="129"/>
      <c r="D19" s="129"/>
      <c r="E19" s="129"/>
      <c r="F19" s="129"/>
      <c r="G19" s="129"/>
      <c r="I19" s="10"/>
    </row>
    <row r="20" spans="1:9">
      <c r="A20" s="123" t="s">
        <v>21</v>
      </c>
      <c r="B20" s="123"/>
      <c r="C20" s="82">
        <f>C22</f>
        <v>321.10000000000002</v>
      </c>
      <c r="D20" s="91">
        <v>11</v>
      </c>
      <c r="E20" s="91">
        <v>1</v>
      </c>
      <c r="F20" s="91">
        <v>1</v>
      </c>
      <c r="G20" s="7">
        <f>G22</f>
        <v>66261.47</v>
      </c>
      <c r="H20" s="10"/>
      <c r="I20" s="10"/>
    </row>
    <row r="21" spans="1:9" s="94" customFormat="1" ht="12.75">
      <c r="A21" s="110" t="s">
        <v>66</v>
      </c>
      <c r="B21" s="110"/>
      <c r="C21" s="110"/>
      <c r="D21" s="110"/>
      <c r="E21" s="110"/>
      <c r="F21" s="110"/>
      <c r="G21" s="110"/>
    </row>
    <row r="22" spans="1:9" s="94" customFormat="1" ht="24.75" customHeight="1">
      <c r="A22" s="124" t="s">
        <v>65</v>
      </c>
      <c r="B22" s="124"/>
      <c r="C22" s="82">
        <f>C23</f>
        <v>321.10000000000002</v>
      </c>
      <c r="D22" s="91">
        <f>D23</f>
        <v>11</v>
      </c>
      <c r="E22" s="91">
        <f>E23</f>
        <v>1</v>
      </c>
      <c r="F22" s="91">
        <f>F23</f>
        <v>1</v>
      </c>
      <c r="G22" s="7">
        <f>G23</f>
        <v>66261.47</v>
      </c>
      <c r="H22" s="95"/>
    </row>
    <row r="23" spans="1:9" s="96" customFormat="1" ht="12.75">
      <c r="A23" s="45">
        <v>1</v>
      </c>
      <c r="B23" s="56" t="s">
        <v>34</v>
      </c>
      <c r="C23" s="63">
        <v>321.10000000000002</v>
      </c>
      <c r="D23" s="64">
        <v>11</v>
      </c>
      <c r="E23" s="55">
        <v>1</v>
      </c>
      <c r="F23" s="55">
        <v>1</v>
      </c>
      <c r="G23" s="59">
        <v>66261.47</v>
      </c>
    </row>
    <row r="24" spans="1:9" ht="11.25" customHeight="1">
      <c r="A24" s="129" t="s">
        <v>22</v>
      </c>
      <c r="B24" s="129"/>
      <c r="C24" s="129"/>
      <c r="D24" s="129"/>
      <c r="E24" s="129"/>
      <c r="F24" s="129"/>
      <c r="G24" s="129"/>
    </row>
    <row r="25" spans="1:9">
      <c r="A25" s="123" t="s">
        <v>23</v>
      </c>
      <c r="B25" s="123"/>
      <c r="C25" s="82">
        <f>C27</f>
        <v>1317.6000000000001</v>
      </c>
      <c r="D25" s="91">
        <v>48</v>
      </c>
      <c r="E25" s="91">
        <v>2</v>
      </c>
      <c r="F25" s="91">
        <v>2</v>
      </c>
      <c r="G25" s="7">
        <f>G27</f>
        <v>142616.38</v>
      </c>
      <c r="H25" s="10"/>
      <c r="I25" s="10"/>
    </row>
    <row r="26" spans="1:9">
      <c r="A26" s="110" t="s">
        <v>66</v>
      </c>
      <c r="B26" s="110"/>
      <c r="C26" s="110"/>
      <c r="D26" s="110"/>
      <c r="E26" s="110"/>
      <c r="F26" s="110"/>
      <c r="G26" s="110"/>
    </row>
    <row r="27" spans="1:9" ht="27" customHeight="1">
      <c r="A27" s="124" t="s">
        <v>65</v>
      </c>
      <c r="B27" s="124"/>
      <c r="C27" s="82">
        <f>SUM(C28:C29)</f>
        <v>1317.6000000000001</v>
      </c>
      <c r="D27" s="83">
        <f>SUM(D28:D29)</f>
        <v>48</v>
      </c>
      <c r="E27" s="83">
        <f>SUM(E28:E29)</f>
        <v>2</v>
      </c>
      <c r="F27" s="83">
        <f>SUM(F28:F29)</f>
        <v>2</v>
      </c>
      <c r="G27" s="7">
        <f>SUM(G28:G29)</f>
        <v>142616.38</v>
      </c>
      <c r="H27" s="10"/>
    </row>
    <row r="28" spans="1:9" s="53" customFormat="1" ht="27.75" customHeight="1">
      <c r="A28" s="45">
        <v>1</v>
      </c>
      <c r="B28" s="56" t="s">
        <v>35</v>
      </c>
      <c r="C28" s="67">
        <v>567.10000000000014</v>
      </c>
      <c r="D28" s="66">
        <v>26</v>
      </c>
      <c r="E28" s="57">
        <v>1</v>
      </c>
      <c r="F28" s="62">
        <v>1</v>
      </c>
      <c r="G28" s="59">
        <v>72704.25</v>
      </c>
      <c r="H28" s="98"/>
    </row>
    <row r="29" spans="1:9" s="53" customFormat="1" ht="25.5">
      <c r="A29" s="45">
        <v>2</v>
      </c>
      <c r="B29" s="56" t="s">
        <v>55</v>
      </c>
      <c r="C29" s="67">
        <v>750.5</v>
      </c>
      <c r="D29" s="66">
        <v>22</v>
      </c>
      <c r="E29" s="57">
        <v>1</v>
      </c>
      <c r="F29" s="62">
        <v>1</v>
      </c>
      <c r="G29" s="59">
        <v>69912.13</v>
      </c>
      <c r="H29" s="98"/>
    </row>
  </sheetData>
  <mergeCells count="17">
    <mergeCell ref="A27:B27"/>
    <mergeCell ref="A24:G24"/>
    <mergeCell ref="A13:B13"/>
    <mergeCell ref="A20:B20"/>
    <mergeCell ref="A19:G19"/>
    <mergeCell ref="A21:G21"/>
    <mergeCell ref="A25:B25"/>
    <mergeCell ref="A26:G26"/>
    <mergeCell ref="A9:B9"/>
    <mergeCell ref="A22:B22"/>
    <mergeCell ref="F2:G2"/>
    <mergeCell ref="A6:A7"/>
    <mergeCell ref="B6:B7"/>
    <mergeCell ref="B4:F4"/>
    <mergeCell ref="A10:G10"/>
    <mergeCell ref="A11:B11"/>
    <mergeCell ref="A12:G12"/>
  </mergeCells>
  <phoneticPr fontId="14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7" zoomScale="90" zoomScaleNormal="100" zoomScaleSheetLayoutView="90" workbookViewId="0">
      <selection activeCell="C27" sqref="C27"/>
    </sheetView>
  </sheetViews>
  <sheetFormatPr defaultRowHeight="12.75"/>
  <cols>
    <col min="1" max="1" width="6.140625" style="35" customWidth="1"/>
    <col min="2" max="2" width="36.7109375" style="5" customWidth="1"/>
    <col min="3" max="3" width="28.42578125" style="5" customWidth="1"/>
    <col min="4" max="4" width="13.28515625" style="5" customWidth="1"/>
    <col min="5" max="5" width="18.28515625" style="5" customWidth="1"/>
    <col min="6" max="6" width="16.7109375" style="5" customWidth="1"/>
    <col min="7" max="7" width="15.42578125" style="5" customWidth="1"/>
    <col min="8" max="8" width="18.5703125" style="5" customWidth="1"/>
    <col min="9" max="9" width="12.7109375" style="5" customWidth="1"/>
    <col min="10" max="10" width="18.140625" style="5" customWidth="1"/>
    <col min="11" max="11" width="15" style="5" customWidth="1"/>
    <col min="12" max="12" width="11" style="5" customWidth="1"/>
    <col min="13" max="16384" width="9.140625" style="5"/>
  </cols>
  <sheetData>
    <row r="1" spans="1:13">
      <c r="A1" s="18"/>
      <c r="B1" s="1"/>
      <c r="C1" s="1"/>
      <c r="D1" s="1"/>
      <c r="E1" s="1"/>
      <c r="F1" s="1"/>
      <c r="G1" s="1"/>
      <c r="H1" s="1"/>
      <c r="I1" s="1"/>
      <c r="J1" s="1"/>
      <c r="K1" s="130" t="s">
        <v>17</v>
      </c>
      <c r="L1" s="130"/>
      <c r="M1" s="130"/>
    </row>
    <row r="2" spans="1:13" ht="53.25" customHeight="1">
      <c r="A2" s="18"/>
      <c r="B2" s="1"/>
      <c r="C2" s="1"/>
      <c r="D2" s="1"/>
      <c r="E2" s="1"/>
      <c r="F2" s="1"/>
      <c r="G2" s="1"/>
      <c r="H2" s="1"/>
      <c r="I2" s="106" t="s">
        <v>5</v>
      </c>
      <c r="J2" s="106"/>
      <c r="K2" s="106"/>
      <c r="L2" s="106"/>
      <c r="M2" s="106"/>
    </row>
    <row r="3" spans="1:13" ht="65.25" customHeight="1">
      <c r="A3" s="18"/>
      <c r="B3" s="1"/>
      <c r="C3" s="107" t="s">
        <v>28</v>
      </c>
      <c r="D3" s="107"/>
      <c r="E3" s="107"/>
      <c r="F3" s="107"/>
      <c r="G3" s="107"/>
      <c r="H3" s="107"/>
      <c r="I3" s="1"/>
      <c r="J3" s="1"/>
      <c r="K3" s="1"/>
    </row>
    <row r="4" spans="1:13" ht="25.5" customHeight="1">
      <c r="A4" s="1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2.75" customHeight="1">
      <c r="A5" s="121" t="s">
        <v>0</v>
      </c>
      <c r="B5" s="122" t="s">
        <v>1</v>
      </c>
      <c r="C5" s="111" t="s">
        <v>41</v>
      </c>
      <c r="D5" s="111" t="s">
        <v>6</v>
      </c>
      <c r="E5" s="111" t="s">
        <v>7</v>
      </c>
      <c r="F5" s="119" t="s">
        <v>2</v>
      </c>
      <c r="G5" s="119"/>
      <c r="H5" s="119"/>
      <c r="I5" s="119"/>
      <c r="J5" s="119"/>
      <c r="K5" s="119"/>
      <c r="L5" s="118" t="s">
        <v>12</v>
      </c>
      <c r="M5" s="118" t="s">
        <v>48</v>
      </c>
    </row>
    <row r="6" spans="1:13" ht="12.75" customHeight="1">
      <c r="A6" s="121"/>
      <c r="B6" s="122"/>
      <c r="C6" s="111"/>
      <c r="D6" s="111"/>
      <c r="E6" s="111"/>
      <c r="F6" s="120" t="s">
        <v>42</v>
      </c>
      <c r="G6" s="119" t="s">
        <v>3</v>
      </c>
      <c r="H6" s="119"/>
      <c r="I6" s="119"/>
      <c r="J6" s="119"/>
      <c r="K6" s="119"/>
      <c r="L6" s="118"/>
      <c r="M6" s="118"/>
    </row>
    <row r="7" spans="1:13" ht="110.25" customHeight="1">
      <c r="A7" s="121"/>
      <c r="B7" s="122"/>
      <c r="C7" s="111"/>
      <c r="D7" s="111"/>
      <c r="E7" s="111"/>
      <c r="F7" s="120"/>
      <c r="G7" s="43" t="s">
        <v>43</v>
      </c>
      <c r="H7" s="43" t="s">
        <v>44</v>
      </c>
      <c r="I7" s="43" t="s">
        <v>45</v>
      </c>
      <c r="J7" s="43" t="s">
        <v>46</v>
      </c>
      <c r="K7" s="43" t="s">
        <v>47</v>
      </c>
      <c r="L7" s="118"/>
      <c r="M7" s="118"/>
    </row>
    <row r="8" spans="1:13" ht="12.75" customHeight="1">
      <c r="A8" s="45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</row>
    <row r="9" spans="1:13" ht="13.5" customHeight="1">
      <c r="A9" s="113" t="s">
        <v>61</v>
      </c>
      <c r="B9" s="113"/>
      <c r="C9" s="40" t="s">
        <v>4</v>
      </c>
      <c r="D9" s="40" t="s">
        <v>4</v>
      </c>
      <c r="E9" s="40" t="s">
        <v>4</v>
      </c>
      <c r="F9" s="3">
        <f t="shared" ref="F9:K9" si="0">F11+F20+F25</f>
        <v>501735.25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501735.25</v>
      </c>
      <c r="K9" s="3">
        <f t="shared" si="0"/>
        <v>0</v>
      </c>
      <c r="L9" s="40" t="s">
        <v>4</v>
      </c>
      <c r="M9" s="40" t="s">
        <v>4</v>
      </c>
    </row>
    <row r="10" spans="1:13" s="15" customFormat="1" ht="13.5" customHeight="1">
      <c r="A10" s="109" t="s">
        <v>18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s="15" customFormat="1" ht="13.5" customHeight="1">
      <c r="A11" s="113" t="s">
        <v>19</v>
      </c>
      <c r="B11" s="113"/>
      <c r="C11" s="40" t="s">
        <v>4</v>
      </c>
      <c r="D11" s="40" t="s">
        <v>4</v>
      </c>
      <c r="E11" s="40" t="s">
        <v>4</v>
      </c>
      <c r="F11" s="2">
        <f>F13</f>
        <v>292857.40000000002</v>
      </c>
      <c r="G11" s="2">
        <v>0</v>
      </c>
      <c r="H11" s="2">
        <v>0</v>
      </c>
      <c r="I11" s="2">
        <v>0</v>
      </c>
      <c r="J11" s="2">
        <f>J13</f>
        <v>292857.40000000002</v>
      </c>
      <c r="K11" s="2">
        <v>0</v>
      </c>
      <c r="L11" s="40" t="s">
        <v>4</v>
      </c>
      <c r="M11" s="40" t="s">
        <v>4</v>
      </c>
    </row>
    <row r="12" spans="1:13" s="29" customFormat="1">
      <c r="A12" s="116" t="s">
        <v>66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9" customFormat="1" ht="28.5" customHeight="1">
      <c r="A13" s="115" t="s">
        <v>65</v>
      </c>
      <c r="B13" s="115"/>
      <c r="C13" s="54" t="s">
        <v>4</v>
      </c>
      <c r="D13" s="48" t="s">
        <v>4</v>
      </c>
      <c r="E13" s="6" t="s">
        <v>4</v>
      </c>
      <c r="F13" s="65">
        <f t="shared" ref="F13:K13" si="1">SUM(F14:F18)</f>
        <v>292857.40000000002</v>
      </c>
      <c r="G13" s="65">
        <f t="shared" si="1"/>
        <v>0</v>
      </c>
      <c r="H13" s="65">
        <f t="shared" si="1"/>
        <v>0</v>
      </c>
      <c r="I13" s="65">
        <f t="shared" si="1"/>
        <v>0</v>
      </c>
      <c r="J13" s="65">
        <f t="shared" si="1"/>
        <v>292857.40000000002</v>
      </c>
      <c r="K13" s="65">
        <f t="shared" si="1"/>
        <v>0</v>
      </c>
      <c r="L13" s="48" t="s">
        <v>4</v>
      </c>
      <c r="M13" s="6" t="s">
        <v>4</v>
      </c>
    </row>
    <row r="14" spans="1:13" s="29" customFormat="1" ht="30" customHeight="1">
      <c r="A14" s="45">
        <v>1</v>
      </c>
      <c r="B14" s="56" t="s">
        <v>53</v>
      </c>
      <c r="C14" s="56" t="s">
        <v>49</v>
      </c>
      <c r="D14" s="57" t="s">
        <v>8</v>
      </c>
      <c r="E14" s="59" t="s">
        <v>29</v>
      </c>
      <c r="F14" s="51">
        <f>SUM(G14:K14)</f>
        <v>68477.5</v>
      </c>
      <c r="G14" s="67">
        <v>0</v>
      </c>
      <c r="H14" s="67">
        <v>0</v>
      </c>
      <c r="I14" s="67">
        <v>0</v>
      </c>
      <c r="J14" s="67">
        <v>68477.5</v>
      </c>
      <c r="K14" s="67">
        <v>0</v>
      </c>
      <c r="L14" s="60">
        <v>44166</v>
      </c>
      <c r="M14" s="57" t="s">
        <v>13</v>
      </c>
    </row>
    <row r="15" spans="1:13" s="29" customFormat="1" ht="15.75" customHeight="1">
      <c r="A15" s="45">
        <v>2</v>
      </c>
      <c r="B15" s="56" t="s">
        <v>54</v>
      </c>
      <c r="C15" s="56" t="s">
        <v>50</v>
      </c>
      <c r="D15" s="57" t="s">
        <v>8</v>
      </c>
      <c r="E15" s="59" t="s">
        <v>29</v>
      </c>
      <c r="F15" s="51">
        <f>SUM(G15:K15)</f>
        <v>52118.63</v>
      </c>
      <c r="G15" s="67">
        <v>0</v>
      </c>
      <c r="H15" s="67">
        <v>0</v>
      </c>
      <c r="I15" s="67">
        <v>0</v>
      </c>
      <c r="J15" s="67">
        <v>52118.63</v>
      </c>
      <c r="K15" s="67">
        <v>0</v>
      </c>
      <c r="L15" s="60">
        <v>44166</v>
      </c>
      <c r="M15" s="57" t="s">
        <v>13</v>
      </c>
    </row>
    <row r="16" spans="1:13" s="29" customFormat="1" ht="25.5">
      <c r="A16" s="45">
        <v>3</v>
      </c>
      <c r="B16" s="56" t="s">
        <v>32</v>
      </c>
      <c r="C16" s="56" t="s">
        <v>49</v>
      </c>
      <c r="D16" s="57" t="s">
        <v>8</v>
      </c>
      <c r="E16" s="58">
        <v>890</v>
      </c>
      <c r="F16" s="51">
        <f>SUM(G16:K16)</f>
        <v>69658.320000000007</v>
      </c>
      <c r="G16" s="59">
        <v>0</v>
      </c>
      <c r="H16" s="59">
        <v>0</v>
      </c>
      <c r="I16" s="59">
        <v>0</v>
      </c>
      <c r="J16" s="59">
        <v>69658.320000000007</v>
      </c>
      <c r="K16" s="59">
        <v>0</v>
      </c>
      <c r="L16" s="60">
        <v>44166</v>
      </c>
      <c r="M16" s="57" t="s">
        <v>13</v>
      </c>
    </row>
    <row r="17" spans="1:13" s="29" customFormat="1" ht="27" customHeight="1">
      <c r="A17" s="45">
        <v>4</v>
      </c>
      <c r="B17" s="56" t="s">
        <v>52</v>
      </c>
      <c r="C17" s="56" t="s">
        <v>49</v>
      </c>
      <c r="D17" s="57" t="s">
        <v>8</v>
      </c>
      <c r="E17" s="58">
        <v>258</v>
      </c>
      <c r="F17" s="51">
        <f>SUM(G17:K17)</f>
        <v>59132.23</v>
      </c>
      <c r="G17" s="59">
        <v>0</v>
      </c>
      <c r="H17" s="59">
        <v>0</v>
      </c>
      <c r="I17" s="59">
        <v>0</v>
      </c>
      <c r="J17" s="59">
        <v>59132.23</v>
      </c>
      <c r="K17" s="59">
        <v>0</v>
      </c>
      <c r="L17" s="60">
        <v>44166</v>
      </c>
      <c r="M17" s="57" t="s">
        <v>13</v>
      </c>
    </row>
    <row r="18" spans="1:13" s="29" customFormat="1" ht="15.75" customHeight="1">
      <c r="A18" s="45">
        <v>5</v>
      </c>
      <c r="B18" s="56" t="s">
        <v>33</v>
      </c>
      <c r="C18" s="56" t="s">
        <v>50</v>
      </c>
      <c r="D18" s="57" t="s">
        <v>8</v>
      </c>
      <c r="E18" s="58">
        <v>762.8</v>
      </c>
      <c r="F18" s="51">
        <f>SUM(G18:K18)</f>
        <v>43470.720000000001</v>
      </c>
      <c r="G18" s="59">
        <v>0</v>
      </c>
      <c r="H18" s="59">
        <v>0</v>
      </c>
      <c r="I18" s="59">
        <v>0</v>
      </c>
      <c r="J18" s="59">
        <v>43470.720000000001</v>
      </c>
      <c r="K18" s="59">
        <v>0</v>
      </c>
      <c r="L18" s="60">
        <v>44166</v>
      </c>
      <c r="M18" s="57" t="s">
        <v>13</v>
      </c>
    </row>
    <row r="19" spans="1:13" s="15" customFormat="1" ht="14.25" customHeight="1">
      <c r="A19" s="109" t="s">
        <v>20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s="15" customFormat="1" ht="13.5" customHeight="1">
      <c r="A20" s="113" t="s">
        <v>21</v>
      </c>
      <c r="B20" s="113"/>
      <c r="C20" s="40" t="s">
        <v>4</v>
      </c>
      <c r="D20" s="40" t="s">
        <v>4</v>
      </c>
      <c r="E20" s="40" t="s">
        <v>4</v>
      </c>
      <c r="F20" s="2">
        <f>F22</f>
        <v>66261.47</v>
      </c>
      <c r="G20" s="2">
        <v>0</v>
      </c>
      <c r="H20" s="2">
        <v>0</v>
      </c>
      <c r="I20" s="2">
        <v>0</v>
      </c>
      <c r="J20" s="2">
        <f>J22</f>
        <v>66261.47</v>
      </c>
      <c r="K20" s="2">
        <v>0</v>
      </c>
      <c r="L20" s="40" t="s">
        <v>4</v>
      </c>
      <c r="M20" s="40" t="s">
        <v>4</v>
      </c>
    </row>
    <row r="21" spans="1:13" s="29" customFormat="1" ht="13.5" customHeight="1">
      <c r="A21" s="116" t="s">
        <v>66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s="29" customFormat="1" ht="26.25" customHeight="1">
      <c r="A22" s="115" t="s">
        <v>65</v>
      </c>
      <c r="B22" s="115"/>
      <c r="C22" s="54" t="s">
        <v>4</v>
      </c>
      <c r="D22" s="54" t="s">
        <v>4</v>
      </c>
      <c r="E22" s="54" t="s">
        <v>4</v>
      </c>
      <c r="F22" s="65">
        <f t="shared" ref="F22:K22" si="2">F23</f>
        <v>66261.47</v>
      </c>
      <c r="G22" s="65">
        <f t="shared" si="2"/>
        <v>0</v>
      </c>
      <c r="H22" s="65">
        <f t="shared" si="2"/>
        <v>0</v>
      </c>
      <c r="I22" s="65">
        <f t="shared" si="2"/>
        <v>0</v>
      </c>
      <c r="J22" s="65">
        <f t="shared" si="2"/>
        <v>66261.47</v>
      </c>
      <c r="K22" s="65">
        <f t="shared" si="2"/>
        <v>0</v>
      </c>
      <c r="L22" s="54" t="s">
        <v>4</v>
      </c>
      <c r="M22" s="54" t="s">
        <v>4</v>
      </c>
    </row>
    <row r="23" spans="1:13" s="29" customFormat="1" ht="30" customHeight="1">
      <c r="A23" s="45">
        <v>1</v>
      </c>
      <c r="B23" s="56" t="s">
        <v>34</v>
      </c>
      <c r="C23" s="56" t="s">
        <v>49</v>
      </c>
      <c r="D23" s="57" t="s">
        <v>8</v>
      </c>
      <c r="E23" s="58">
        <v>200</v>
      </c>
      <c r="F23" s="51">
        <f>SUM(G23:K23)</f>
        <v>66261.47</v>
      </c>
      <c r="G23" s="67">
        <v>0</v>
      </c>
      <c r="H23" s="67">
        <v>0</v>
      </c>
      <c r="I23" s="67">
        <v>0</v>
      </c>
      <c r="J23" s="67">
        <v>66261.47</v>
      </c>
      <c r="K23" s="67">
        <v>0</v>
      </c>
      <c r="L23" s="68" t="s">
        <v>30</v>
      </c>
      <c r="M23" s="57" t="s">
        <v>13</v>
      </c>
    </row>
    <row r="24" spans="1:13" s="15" customFormat="1" ht="13.5" customHeight="1">
      <c r="A24" s="109" t="s">
        <v>22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3" s="15" customFormat="1" ht="13.5" customHeight="1">
      <c r="A25" s="113" t="s">
        <v>23</v>
      </c>
      <c r="B25" s="113"/>
      <c r="C25" s="40" t="s">
        <v>4</v>
      </c>
      <c r="D25" s="40" t="s">
        <v>4</v>
      </c>
      <c r="E25" s="40" t="s">
        <v>4</v>
      </c>
      <c r="F25" s="2">
        <f>F27</f>
        <v>142616.38</v>
      </c>
      <c r="G25" s="2">
        <v>0</v>
      </c>
      <c r="H25" s="2">
        <v>0</v>
      </c>
      <c r="I25" s="2">
        <v>0</v>
      </c>
      <c r="J25" s="2">
        <f>J27</f>
        <v>142616.38</v>
      </c>
      <c r="K25" s="2">
        <v>0</v>
      </c>
      <c r="L25" s="40" t="s">
        <v>4</v>
      </c>
      <c r="M25" s="40" t="s">
        <v>4</v>
      </c>
    </row>
    <row r="26" spans="1:13" s="29" customFormat="1">
      <c r="A26" s="116" t="s">
        <v>70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s="29" customFormat="1" ht="30.75" customHeight="1">
      <c r="A27" s="115" t="s">
        <v>65</v>
      </c>
      <c r="B27" s="115"/>
      <c r="C27" s="48" t="s">
        <v>4</v>
      </c>
      <c r="D27" s="48" t="s">
        <v>4</v>
      </c>
      <c r="E27" s="48" t="s">
        <v>4</v>
      </c>
      <c r="F27" s="6">
        <f t="shared" ref="F27:K27" si="3">SUM(F28:F29)</f>
        <v>142616.38</v>
      </c>
      <c r="G27" s="6">
        <f t="shared" si="3"/>
        <v>0</v>
      </c>
      <c r="H27" s="6">
        <f t="shared" si="3"/>
        <v>0</v>
      </c>
      <c r="I27" s="6">
        <f t="shared" si="3"/>
        <v>0</v>
      </c>
      <c r="J27" s="6">
        <f t="shared" si="3"/>
        <v>142616.38</v>
      </c>
      <c r="K27" s="6">
        <f t="shared" si="3"/>
        <v>0</v>
      </c>
      <c r="L27" s="48" t="s">
        <v>4</v>
      </c>
      <c r="M27" s="48" t="s">
        <v>4</v>
      </c>
    </row>
    <row r="28" spans="1:13" s="61" customFormat="1" ht="27.95" customHeight="1">
      <c r="A28" s="45">
        <v>1</v>
      </c>
      <c r="B28" s="87" t="s">
        <v>35</v>
      </c>
      <c r="C28" s="56" t="s">
        <v>49</v>
      </c>
      <c r="D28" s="57" t="s">
        <v>8</v>
      </c>
      <c r="E28" s="59">
        <v>630</v>
      </c>
      <c r="F28" s="59">
        <f>SUM(G28:K28)</f>
        <v>72704.25</v>
      </c>
      <c r="G28" s="59">
        <v>0</v>
      </c>
      <c r="H28" s="59">
        <v>0</v>
      </c>
      <c r="I28" s="59">
        <v>0</v>
      </c>
      <c r="J28" s="59">
        <v>72704.25</v>
      </c>
      <c r="K28" s="67">
        <v>0</v>
      </c>
      <c r="L28" s="68" t="s">
        <v>31</v>
      </c>
      <c r="M28" s="57" t="s">
        <v>13</v>
      </c>
    </row>
    <row r="29" spans="1:13" s="61" customFormat="1" ht="28.5" customHeight="1">
      <c r="A29" s="45">
        <v>2</v>
      </c>
      <c r="B29" s="87" t="s">
        <v>55</v>
      </c>
      <c r="C29" s="56" t="s">
        <v>49</v>
      </c>
      <c r="D29" s="57" t="s">
        <v>8</v>
      </c>
      <c r="E29" s="58" t="s">
        <v>29</v>
      </c>
      <c r="F29" s="51">
        <f>SUM(G29:K29)</f>
        <v>69912.13</v>
      </c>
      <c r="G29" s="59">
        <v>0</v>
      </c>
      <c r="H29" s="59">
        <v>0</v>
      </c>
      <c r="I29" s="59">
        <v>0</v>
      </c>
      <c r="J29" s="59">
        <v>69912.13</v>
      </c>
      <c r="K29" s="67">
        <v>0</v>
      </c>
      <c r="L29" s="68" t="s">
        <v>31</v>
      </c>
      <c r="M29" s="57" t="s">
        <v>13</v>
      </c>
    </row>
  </sheetData>
  <autoFilter ref="A11:R29">
    <filterColumn colId="0" showButton="0"/>
  </autoFilter>
  <mergeCells count="26">
    <mergeCell ref="A13:B13"/>
    <mergeCell ref="A11:B11"/>
    <mergeCell ref="B5:B7"/>
    <mergeCell ref="A5:A7"/>
    <mergeCell ref="A9:B9"/>
    <mergeCell ref="A12:M12"/>
    <mergeCell ref="A10:M10"/>
    <mergeCell ref="E5:E7"/>
    <mergeCell ref="A27:B27"/>
    <mergeCell ref="A21:M21"/>
    <mergeCell ref="A19:M19"/>
    <mergeCell ref="A20:B20"/>
    <mergeCell ref="A25:B25"/>
    <mergeCell ref="A26:M26"/>
    <mergeCell ref="A24:M24"/>
    <mergeCell ref="A22:B22"/>
    <mergeCell ref="K1:M1"/>
    <mergeCell ref="L5:L7"/>
    <mergeCell ref="M5:M7"/>
    <mergeCell ref="C3:H3"/>
    <mergeCell ref="F5:K5"/>
    <mergeCell ref="I2:M2"/>
    <mergeCell ref="F6:F7"/>
    <mergeCell ref="G6:K6"/>
    <mergeCell ref="C5:C7"/>
    <mergeCell ref="D5:D7"/>
  </mergeCells>
  <phoneticPr fontId="14" type="noConversion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2022-12-19T10:22:52Z</cp:lastPrinted>
  <dcterms:created xsi:type="dcterms:W3CDTF">2019-01-30T11:59:52Z</dcterms:created>
  <dcterms:modified xsi:type="dcterms:W3CDTF">2022-12-19T10:33:37Z</dcterms:modified>
</cp:coreProperties>
</file>