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tabRatio="946"/>
  </bookViews>
  <sheets>
    <sheet name="Приложение № 1" sheetId="3" r:id="rId1"/>
    <sheet name="Приложение № 2" sheetId="9" r:id="rId2"/>
    <sheet name="Приложение № 3" sheetId="6" r:id="rId3"/>
    <sheet name="Приложение № 4" sheetId="1" r:id="rId4"/>
  </sheets>
  <externalReferences>
    <externalReference r:id="rId5"/>
  </externalReferences>
  <definedNames>
    <definedName name="_xlnm._FilterDatabase" localSheetId="1" hidden="1">'Приложение № 2'!$A$11:$Y$29</definedName>
    <definedName name="_xlnm._FilterDatabase" localSheetId="2" hidden="1">'Приложение № 3'!$11:$26</definedName>
    <definedName name="_xlnm.Print_Area" localSheetId="0">'Приложение № 1'!$A$1:$G$27</definedName>
    <definedName name="_xlnm.Print_Area" localSheetId="1">'Приложение № 2'!$A$1:$M$28</definedName>
    <definedName name="_xlnm.Print_Area" localSheetId="2">'Приложение № 3'!$A$1:$G$25</definedName>
    <definedName name="_xlnm.Print_Area" localSheetId="3">'Приложение № 4'!$A$1:$M$25</definedName>
  </definedNames>
  <calcPr calcId="114210" fullCalcOnLoad="1"/>
</workbook>
</file>

<file path=xl/calcChain.xml><?xml version="1.0" encoding="utf-8"?>
<calcChain xmlns="http://schemas.openxmlformats.org/spreadsheetml/2006/main">
  <c r="C12" i="3"/>
  <c r="G22" i="9"/>
  <c r="H22"/>
  <c r="I22"/>
  <c r="J22"/>
  <c r="J20"/>
  <c r="K22"/>
  <c r="D21" i="3"/>
  <c r="D19"/>
  <c r="E21"/>
  <c r="F21"/>
  <c r="G21"/>
  <c r="G19"/>
  <c r="C21"/>
  <c r="C19"/>
  <c r="X23" i="9"/>
  <c r="F23"/>
  <c r="G13" i="1"/>
  <c r="H13"/>
  <c r="I13"/>
  <c r="J13"/>
  <c r="J11"/>
  <c r="K13"/>
  <c r="D13" i="6"/>
  <c r="D11"/>
  <c r="E13"/>
  <c r="F13"/>
  <c r="G13"/>
  <c r="G11"/>
  <c r="C13"/>
  <c r="C11"/>
  <c r="F14" i="1"/>
  <c r="F26" i="9"/>
  <c r="F25"/>
  <c r="F24"/>
  <c r="F22"/>
  <c r="F20"/>
  <c r="D12" i="3"/>
  <c r="E12"/>
  <c r="F12"/>
  <c r="G12"/>
  <c r="G10"/>
  <c r="C10"/>
  <c r="G13" i="9"/>
  <c r="H13"/>
  <c r="I13"/>
  <c r="J13"/>
  <c r="J11"/>
  <c r="K13"/>
  <c r="F13"/>
  <c r="F11"/>
  <c r="D23" i="6"/>
  <c r="E23"/>
  <c r="F23"/>
  <c r="F21"/>
  <c r="G23"/>
  <c r="G21"/>
  <c r="F25" i="1"/>
  <c r="F24"/>
  <c r="G8" i="3"/>
  <c r="F8"/>
  <c r="E8"/>
  <c r="D8"/>
  <c r="F17" i="1"/>
  <c r="F16"/>
  <c r="F15"/>
  <c r="F13"/>
  <c r="F11"/>
  <c r="C23" i="6"/>
  <c r="C21"/>
  <c r="G23" i="1"/>
  <c r="H23"/>
  <c r="I23"/>
  <c r="J23"/>
  <c r="J21"/>
  <c r="K23"/>
  <c r="F23"/>
  <c r="F21"/>
  <c r="C9" i="6"/>
  <c r="D9"/>
  <c r="E9"/>
  <c r="F9"/>
  <c r="G9"/>
  <c r="H8" i="3"/>
  <c r="F9" i="9"/>
  <c r="H9"/>
  <c r="I9"/>
  <c r="K9"/>
  <c r="J9"/>
  <c r="G9"/>
  <c r="C8" i="3"/>
  <c r="J9" i="1"/>
  <c r="F9"/>
  <c r="H9"/>
  <c r="K9"/>
  <c r="G9"/>
  <c r="I9"/>
</calcChain>
</file>

<file path=xl/sharedStrings.xml><?xml version="1.0" encoding="utf-8"?>
<sst xmlns="http://schemas.openxmlformats.org/spreadsheetml/2006/main" count="258" uniqueCount="63">
  <si>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</si>
  <si>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</si>
  <si>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</si>
  <si>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</si>
  <si>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</si>
  <si>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</si>
  <si>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</si>
  <si>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</si>
  <si>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</si>
  <si>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</si>
  <si>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</si>
  <si>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</si>
  <si>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Количество МКД</t>
  </si>
  <si>
    <t>Приложение № 2</t>
  </si>
  <si>
    <t>Приложение № 3</t>
  </si>
  <si>
    <t>Приложение № 4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</si>
  <si>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</si>
  <si>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</si>
  <si>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</si>
  <si>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</si>
  <si>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</si>
  <si>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</si>
  <si>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</si>
  <si>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</si>
  <si>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</si>
  <si>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</si>
  <si>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</si>
  <si>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</si>
  <si>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</si>
  <si>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</si>
  <si>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</si>
  <si>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х</t>
  </si>
  <si>
    <t>2023 год</t>
  </si>
  <si>
    <t>2024 год</t>
  </si>
  <si>
    <t>2025 год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</si>
  <si>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2023-2025 годы 
(строительно-монтажные работы)
</t>
  </si>
  <si>
    <t>Итого по 2023 году</t>
  </si>
  <si>
    <t>Итого по 2024 году</t>
  </si>
  <si>
    <t>Итого по 2025 году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</si>
  <si>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2023-2025 годы
(проектные работы)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</si>
  <si>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</t>
  </si>
  <si>
    <t>ремонт и (или) переустройство крыши</t>
  </si>
  <si>
    <t>-</t>
  </si>
  <si>
    <t>ремонт ВИСЭС</t>
  </si>
  <si>
    <t>пог. метров</t>
  </si>
  <si>
    <t>утепление и (или) ремонт фасада</t>
  </si>
  <si>
    <t>СРО</t>
  </si>
  <si>
    <t>пос. Переволоцкий, ул. Нефтяников, д. 16</t>
  </si>
  <si>
    <t>пос. Переволоцкий, ул. Нефтяников, д. 22</t>
  </si>
  <si>
    <t>пос. Переволоцкий, ул. Пролетарская, д. 90</t>
  </si>
  <si>
    <t>пос. Переволоцкий, ул. Ленинская, д. 112</t>
  </si>
  <si>
    <t>пос. Переволоцкий, ул. Ленинская, д. 84</t>
  </si>
  <si>
    <t>пос. Переволоцкий, ул. Западная, д. 9</t>
  </si>
  <si>
    <t>пос. Переволоцкий, ул. Ленинская, д. 137а</t>
  </si>
  <si>
    <t>пос. Переволоцкий, ул. Нефтяников, д. 20</t>
  </si>
  <si>
    <t>пос. Переволоцкий, ул. Дорожная, д. 1</t>
  </si>
  <si>
    <t>Всего по МО</t>
  </si>
  <si>
    <t>Итого по МО</t>
  </si>
  <si>
    <t>Перечень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(строительно-монтажные работы)</t>
  </si>
  <si>
    <t xml:space="preserve">Перечень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(проектные работы)
</t>
  </si>
  <si>
    <t>пос. Переволоцкий, ул. Нефтяников, д. 14</t>
  </si>
  <si>
    <t>Итого по муниципальному образованию Переволоцкий поссовет</t>
  </si>
  <si>
    <t>1. Муниципальное образование Переволоцкий поссовет</t>
  </si>
</sst>
</file>

<file path=xl/styles.xml><?xml version="1.0" encoding="utf-8"?>
<styleSheet xmlns="http://schemas.openxmlformats.org/spreadsheetml/2006/main">
  <numFmts count="1">
    <numFmt numFmtId="164" formatCode="mm/yyyy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3" fillId="0" borderId="0"/>
    <xf numFmtId="0" fontId="9" fillId="0" borderId="0"/>
    <xf numFmtId="0" fontId="11" fillId="0" borderId="0"/>
  </cellStyleXfs>
  <cellXfs count="136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/>
    <xf numFmtId="4" fontId="8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3" fillId="0" borderId="1" xfId="0" applyFont="1" applyFill="1" applyBorder="1" applyAlignment="1">
      <alignment horizontal="center"/>
    </xf>
    <xf numFmtId="4" fontId="10" fillId="0" borderId="0" xfId="0" applyNumberFormat="1" applyFont="1" applyFill="1" applyBorder="1"/>
    <xf numFmtId="0" fontId="3" fillId="0" borderId="0" xfId="0" applyFont="1" applyFill="1" applyBorder="1"/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 applyBorder="1"/>
    <xf numFmtId="0" fontId="10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1" fillId="0" borderId="0" xfId="0" applyNumberFormat="1" applyFont="1" applyFill="1"/>
    <xf numFmtId="0" fontId="6" fillId="0" borderId="0" xfId="0" applyFont="1" applyFill="1" applyBorder="1" applyAlignment="1">
      <alignment vertical="top"/>
    </xf>
    <xf numFmtId="4" fontId="1" fillId="0" borderId="0" xfId="0" applyNumberFormat="1" applyFont="1" applyFill="1" applyBorder="1"/>
    <xf numFmtId="4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0" xfId="0" applyFill="1" applyBorder="1"/>
    <xf numFmtId="4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3" fontId="1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5" fillId="0" borderId="0" xfId="0" applyFont="1" applyFill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top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center" vertical="top"/>
    </xf>
    <xf numFmtId="0" fontId="6" fillId="0" borderId="0" xfId="0" quotePrefix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4" fontId="5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/>
    <xf numFmtId="4" fontId="1" fillId="0" borderId="0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76;&#1077;&#1083;%20&#1087;&#1083;&#1072;&#1085;&#1080;&#1088;&#1086;&#1074;&#1072;&#1085;&#1080;&#1103;%20&#1087;&#1088;&#1086;&#1075;&#1088;&#1072;&#1084;&#1084;%20&#1050;&#1056;/&#1048;&#1079;&#1084;&#1077;&#1085;&#1077;&#1085;&#1080;&#1103;%20&#1074;%20&#1050;&#1055;%202023-2025/&#1054;&#1073;&#1088;&#1072;&#1079;&#1077;&#1094;%20&#1088;&#1077;&#1077;&#1089;&#1090;&#1088;&#1072;%20&#8470;142%20-%20&#1056;&#1077;&#1077;&#1089;&#1090;&#1088;%20&#1079;&#1072;&#1075;&#1088;&#1091;&#1079;&#1082;&#1080;%20&#1080;&#1085;&#1092;&#1086;&#1088;&#1084;&#1072;&#1094;&#1080;&#1080;%20&#1087;&#1086;%20&#1082;&#1088;&#1072;&#1090;&#1082;&#1086;&#1089;&#1088;&#1086;&#1095;&#1085;&#1086;&#1081;%20&#1087;&#1088;&#1086;&#1075;&#1088;&#1072;&#1084;&#1084;&#1077;%20(&#1050;&#1055;)%20&#1082;&#1072;&#1087;&#1088;&#1077;&#1084;&#1086;&#1085;&#1090;&#1072;%20(1703568%20v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лощадь"/>
      <sheetName val="рп с 65"/>
      <sheetName val="журнал необ, по 65"/>
      <sheetName val="ком 66"/>
      <sheetName val="ком 67-68"/>
      <sheetName val="рп"/>
      <sheetName val="ком 6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topLeftCell="A7" zoomScale="110" zoomScaleNormal="100" zoomScaleSheetLayoutView="110" workbookViewId="0">
      <selection activeCell="I3" sqref="I3"/>
    </sheetView>
  </sheetViews>
  <sheetFormatPr defaultRowHeight="12.75"/>
  <cols>
    <col min="1" max="1" width="6.140625" style="28" customWidth="1"/>
    <col min="2" max="2" width="32.85546875" style="1" customWidth="1"/>
    <col min="3" max="3" width="23.42578125" style="1" customWidth="1"/>
    <col min="4" max="4" width="31" style="28" customWidth="1"/>
    <col min="5" max="5" width="25.7109375" style="28" customWidth="1"/>
    <col min="6" max="6" width="18.7109375" style="28" customWidth="1"/>
    <col min="7" max="7" width="20" style="40" customWidth="1"/>
    <col min="8" max="8" width="25.42578125" style="1" customWidth="1"/>
    <col min="9" max="9" width="16.28515625" style="1" customWidth="1"/>
    <col min="10" max="10" width="31" style="1" customWidth="1"/>
    <col min="11" max="16384" width="9.140625" style="1"/>
  </cols>
  <sheetData>
    <row r="1" spans="1:10" ht="15" customHeight="1">
      <c r="D1" s="35"/>
      <c r="E1" s="35"/>
      <c r="F1" s="35" t="s">
        <v>10</v>
      </c>
    </row>
    <row r="2" spans="1:10" ht="81" customHeight="1">
      <c r="D2" s="36"/>
      <c r="F2" s="111" t="s">
        <v>40</v>
      </c>
      <c r="G2" s="111"/>
    </row>
    <row r="3" spans="1:10" ht="69" customHeight="1">
      <c r="B3" s="4"/>
      <c r="C3" s="112" t="s">
        <v>58</v>
      </c>
      <c r="D3" s="112"/>
      <c r="E3" s="112"/>
      <c r="F3" s="35"/>
      <c r="G3" s="102"/>
    </row>
    <row r="5" spans="1:10" ht="39.75" customHeight="1">
      <c r="A5" s="114" t="s">
        <v>0</v>
      </c>
      <c r="B5" s="113" t="s">
        <v>16</v>
      </c>
      <c r="C5" s="57" t="s">
        <v>9</v>
      </c>
      <c r="D5" s="58" t="s">
        <v>8</v>
      </c>
      <c r="E5" s="58" t="s">
        <v>17</v>
      </c>
      <c r="F5" s="62" t="s">
        <v>12</v>
      </c>
      <c r="G5" s="15" t="s">
        <v>18</v>
      </c>
    </row>
    <row r="6" spans="1:10" ht="13.5" customHeight="1">
      <c r="A6" s="114"/>
      <c r="B6" s="113"/>
      <c r="C6" s="57" t="s">
        <v>7</v>
      </c>
      <c r="D6" s="58" t="s">
        <v>19</v>
      </c>
      <c r="E6" s="62" t="s">
        <v>20</v>
      </c>
      <c r="F6" s="37" t="s">
        <v>21</v>
      </c>
      <c r="G6" s="103" t="s">
        <v>22</v>
      </c>
    </row>
    <row r="7" spans="1:10">
      <c r="A7" s="34">
        <v>1</v>
      </c>
      <c r="B7" s="61">
        <v>2</v>
      </c>
      <c r="C7" s="61">
        <v>3</v>
      </c>
      <c r="D7" s="34">
        <v>4</v>
      </c>
      <c r="E7" s="34">
        <v>5</v>
      </c>
      <c r="F7" s="34">
        <v>6</v>
      </c>
      <c r="G7" s="104">
        <v>7</v>
      </c>
      <c r="H7" s="40"/>
    </row>
    <row r="8" spans="1:10" s="23" customFormat="1">
      <c r="A8" s="110" t="s">
        <v>56</v>
      </c>
      <c r="B8" s="110"/>
      <c r="C8" s="109">
        <f>C10+C19+C27</f>
        <v>4792.7000000000007</v>
      </c>
      <c r="D8" s="66">
        <f>D10+D19+D27</f>
        <v>158</v>
      </c>
      <c r="E8" s="66">
        <f>E10+E19+E27</f>
        <v>8</v>
      </c>
      <c r="F8" s="66">
        <f>F10+F19+F27</f>
        <v>8</v>
      </c>
      <c r="G8" s="98">
        <f>G10+G19+G27</f>
        <v>33576664.869999997</v>
      </c>
      <c r="H8" s="46">
        <f ca="1">G8+'Приложение № 3'!G9</f>
        <v>34295759.839999996</v>
      </c>
      <c r="I8" s="46"/>
      <c r="J8" s="38"/>
    </row>
    <row r="9" spans="1:10" s="23" customFormat="1">
      <c r="A9" s="118" t="s">
        <v>32</v>
      </c>
      <c r="B9" s="118"/>
      <c r="C9" s="118"/>
      <c r="D9" s="118"/>
      <c r="E9" s="118"/>
      <c r="F9" s="118"/>
      <c r="G9" s="119"/>
      <c r="H9" s="46"/>
      <c r="I9" s="46"/>
      <c r="J9" s="38"/>
    </row>
    <row r="10" spans="1:10" s="23" customFormat="1" ht="15.75" customHeight="1">
      <c r="A10" s="115" t="s">
        <v>36</v>
      </c>
      <c r="B10" s="115"/>
      <c r="C10" s="2">
        <f>C12</f>
        <v>2368.1000000000004</v>
      </c>
      <c r="D10" s="54">
        <v>59</v>
      </c>
      <c r="E10" s="54">
        <v>3</v>
      </c>
      <c r="F10" s="54">
        <v>3</v>
      </c>
      <c r="G10" s="99">
        <f>G12</f>
        <v>12321100.6</v>
      </c>
      <c r="H10" s="46"/>
      <c r="I10" s="46"/>
      <c r="J10" s="38"/>
    </row>
    <row r="11" spans="1:10" s="25" customFormat="1" ht="14.25" customHeight="1">
      <c r="A11" s="117" t="s">
        <v>62</v>
      </c>
      <c r="B11" s="117"/>
      <c r="C11" s="117"/>
      <c r="D11" s="117"/>
      <c r="E11" s="117"/>
      <c r="F11" s="117"/>
      <c r="G11" s="117"/>
      <c r="I11" s="42"/>
      <c r="J11" s="5"/>
    </row>
    <row r="12" spans="1:10" s="25" customFormat="1" ht="26.25" customHeight="1">
      <c r="A12" s="116" t="s">
        <v>61</v>
      </c>
      <c r="B12" s="116"/>
      <c r="C12" s="18">
        <f>SUM(C13:C17)</f>
        <v>2368.1000000000004</v>
      </c>
      <c r="D12" s="54">
        <f>SUM(D13:D17)</f>
        <v>88</v>
      </c>
      <c r="E12" s="54">
        <f>SUM(E13:E17)</f>
        <v>5</v>
      </c>
      <c r="F12" s="54">
        <f>SUM(F13:F17)</f>
        <v>5</v>
      </c>
      <c r="G12" s="2">
        <f>SUM(G13:G17)</f>
        <v>12321100.6</v>
      </c>
      <c r="H12" s="39"/>
      <c r="I12" s="42"/>
      <c r="J12" s="5"/>
    </row>
    <row r="13" spans="1:10" s="74" customFormat="1" ht="15" customHeight="1">
      <c r="A13" s="58">
        <v>1</v>
      </c>
      <c r="B13" s="81" t="s">
        <v>52</v>
      </c>
      <c r="C13" s="82">
        <v>321.10000000000002</v>
      </c>
      <c r="D13" s="64">
        <v>11</v>
      </c>
      <c r="E13" s="58">
        <v>1</v>
      </c>
      <c r="F13" s="58">
        <v>1</v>
      </c>
      <c r="G13" s="70">
        <v>2258934.37</v>
      </c>
      <c r="I13" s="42"/>
      <c r="J13" s="5"/>
    </row>
    <row r="14" spans="1:10" s="74" customFormat="1" ht="26.25" customHeight="1">
      <c r="A14" s="58">
        <v>2</v>
      </c>
      <c r="B14" s="108" t="s">
        <v>53</v>
      </c>
      <c r="C14" s="82">
        <v>567.10000000000014</v>
      </c>
      <c r="D14" s="64">
        <v>26</v>
      </c>
      <c r="E14" s="58">
        <v>1</v>
      </c>
      <c r="F14" s="58">
        <v>1</v>
      </c>
      <c r="G14" s="70">
        <v>3561103.95</v>
      </c>
      <c r="I14" s="42"/>
      <c r="J14" s="5"/>
    </row>
    <row r="15" spans="1:10" s="25" customFormat="1" ht="25.5" customHeight="1">
      <c r="A15" s="58">
        <v>3</v>
      </c>
      <c r="B15" s="50" t="s">
        <v>51</v>
      </c>
      <c r="C15" s="78">
        <v>358</v>
      </c>
      <c r="D15" s="73">
        <v>14</v>
      </c>
      <c r="E15" s="58">
        <v>1</v>
      </c>
      <c r="F15" s="58">
        <v>1</v>
      </c>
      <c r="G15" s="76">
        <v>1865535.21</v>
      </c>
      <c r="H15" s="39"/>
      <c r="I15" s="42"/>
      <c r="J15" s="5"/>
    </row>
    <row r="16" spans="1:10" s="106" customFormat="1" ht="24.75" customHeight="1">
      <c r="A16" s="62">
        <v>4</v>
      </c>
      <c r="B16" s="108" t="s">
        <v>60</v>
      </c>
      <c r="C16" s="105">
        <v>371.39999999999992</v>
      </c>
      <c r="D16" s="26">
        <v>15</v>
      </c>
      <c r="E16" s="62">
        <v>1</v>
      </c>
      <c r="F16" s="62">
        <v>1</v>
      </c>
      <c r="G16" s="70">
        <v>1699204.31</v>
      </c>
      <c r="I16" s="107"/>
      <c r="J16" s="48"/>
    </row>
    <row r="17" spans="1:13" s="25" customFormat="1" ht="25.5" customHeight="1">
      <c r="A17" s="58">
        <v>5</v>
      </c>
      <c r="B17" s="50" t="s">
        <v>54</v>
      </c>
      <c r="C17" s="78">
        <v>750.5</v>
      </c>
      <c r="D17" s="73">
        <v>22</v>
      </c>
      <c r="E17" s="58">
        <v>1</v>
      </c>
      <c r="F17" s="58">
        <v>1</v>
      </c>
      <c r="G17" s="76">
        <v>2936322.76</v>
      </c>
      <c r="H17" s="39"/>
      <c r="I17" s="42"/>
      <c r="J17" s="5"/>
    </row>
    <row r="18" spans="1:13" s="23" customFormat="1" ht="15" customHeight="1">
      <c r="A18" s="118" t="s">
        <v>33</v>
      </c>
      <c r="B18" s="118"/>
      <c r="C18" s="118"/>
      <c r="D18" s="118"/>
      <c r="E18" s="118"/>
      <c r="F18" s="118"/>
      <c r="G18" s="118"/>
      <c r="I18" s="42"/>
      <c r="J18" s="5"/>
    </row>
    <row r="19" spans="1:13" s="23" customFormat="1" ht="12" customHeight="1">
      <c r="A19" s="115" t="s">
        <v>37</v>
      </c>
      <c r="B19" s="115"/>
      <c r="C19" s="2">
        <f>C21</f>
        <v>2424.6000000000004</v>
      </c>
      <c r="D19" s="54">
        <f>D21</f>
        <v>99</v>
      </c>
      <c r="E19" s="54">
        <v>5</v>
      </c>
      <c r="F19" s="54">
        <v>5</v>
      </c>
      <c r="G19" s="2">
        <f>G21</f>
        <v>21255564.27</v>
      </c>
      <c r="H19" s="38"/>
      <c r="I19" s="42"/>
      <c r="J19" s="5"/>
    </row>
    <row r="20" spans="1:13" s="25" customFormat="1" ht="15" customHeight="1">
      <c r="A20" s="117" t="s">
        <v>62</v>
      </c>
      <c r="B20" s="117"/>
      <c r="C20" s="117"/>
      <c r="D20" s="117"/>
      <c r="E20" s="117"/>
      <c r="F20" s="117"/>
      <c r="G20" s="117"/>
      <c r="I20" s="42"/>
      <c r="J20" s="5"/>
    </row>
    <row r="21" spans="1:13" s="25" customFormat="1" ht="31.5" customHeight="1">
      <c r="A21" s="116" t="s">
        <v>61</v>
      </c>
      <c r="B21" s="116"/>
      <c r="C21" s="19">
        <f>SUM(C22:C25)</f>
        <v>2424.6000000000004</v>
      </c>
      <c r="D21" s="101">
        <f>SUM(D22:D25)</f>
        <v>99</v>
      </c>
      <c r="E21" s="101">
        <f>SUM(E22:E25)</f>
        <v>4</v>
      </c>
      <c r="F21" s="101">
        <f>SUM(F22:F25)</f>
        <v>4</v>
      </c>
      <c r="G21" s="8">
        <f>SUM(G22:G25)</f>
        <v>21255564.27</v>
      </c>
      <c r="H21" s="39"/>
      <c r="I21" s="42"/>
      <c r="J21" s="5"/>
    </row>
    <row r="22" spans="1:13" s="84" customFormat="1">
      <c r="A22" s="62">
        <v>1</v>
      </c>
      <c r="B22" s="50" t="s">
        <v>55</v>
      </c>
      <c r="C22" s="77">
        <v>902.10000000000025</v>
      </c>
      <c r="D22" s="73">
        <v>36</v>
      </c>
      <c r="E22" s="85">
        <v>1</v>
      </c>
      <c r="F22" s="85">
        <v>1</v>
      </c>
      <c r="G22" s="76">
        <v>8815348.7200000007</v>
      </c>
      <c r="I22" s="42"/>
      <c r="J22" s="5"/>
    </row>
    <row r="23" spans="1:13" s="79" customFormat="1" ht="29.25" customHeight="1">
      <c r="A23" s="85">
        <v>2</v>
      </c>
      <c r="B23" s="50" t="s">
        <v>47</v>
      </c>
      <c r="C23" s="77">
        <v>359.10000000000008</v>
      </c>
      <c r="D23" s="85">
        <v>15</v>
      </c>
      <c r="E23" s="85">
        <v>1</v>
      </c>
      <c r="F23" s="85">
        <v>1</v>
      </c>
      <c r="G23" s="76">
        <v>2714519.36</v>
      </c>
      <c r="H23" s="86"/>
      <c r="I23" s="42"/>
      <c r="J23" s="5"/>
      <c r="K23" s="87"/>
      <c r="L23" s="88"/>
      <c r="M23" s="89"/>
    </row>
    <row r="24" spans="1:13" s="79" customFormat="1" ht="29.25" customHeight="1">
      <c r="A24" s="62">
        <v>3</v>
      </c>
      <c r="B24" s="50" t="s">
        <v>48</v>
      </c>
      <c r="C24" s="77">
        <v>520.89999999999986</v>
      </c>
      <c r="D24" s="26">
        <v>21</v>
      </c>
      <c r="E24" s="85">
        <v>1</v>
      </c>
      <c r="F24" s="85">
        <v>1</v>
      </c>
      <c r="G24" s="76">
        <v>3940048.5</v>
      </c>
      <c r="H24" s="86"/>
      <c r="I24" s="42"/>
      <c r="J24" s="5"/>
      <c r="K24" s="87"/>
      <c r="L24" s="88"/>
      <c r="M24" s="89"/>
    </row>
    <row r="25" spans="1:13" s="79" customFormat="1" ht="27.95" customHeight="1">
      <c r="A25" s="85">
        <v>4</v>
      </c>
      <c r="B25" s="80" t="s">
        <v>49</v>
      </c>
      <c r="C25" s="77">
        <v>642.5</v>
      </c>
      <c r="D25" s="85">
        <v>27</v>
      </c>
      <c r="E25" s="85">
        <v>1</v>
      </c>
      <c r="F25" s="85">
        <v>1</v>
      </c>
      <c r="G25" s="76">
        <v>5785647.6900000004</v>
      </c>
      <c r="H25" s="86"/>
      <c r="I25" s="42"/>
      <c r="J25" s="5"/>
      <c r="K25" s="87"/>
      <c r="L25" s="88"/>
      <c r="M25" s="89"/>
    </row>
    <row r="26" spans="1:13" s="23" customFormat="1" ht="15" customHeight="1">
      <c r="A26" s="118" t="s">
        <v>34</v>
      </c>
      <c r="B26" s="118"/>
      <c r="C26" s="118"/>
      <c r="D26" s="118"/>
      <c r="E26" s="118"/>
      <c r="F26" s="118"/>
      <c r="G26" s="118"/>
      <c r="I26" s="42"/>
      <c r="J26" s="5"/>
    </row>
    <row r="27" spans="1:13" s="23" customFormat="1" ht="15.75" customHeight="1">
      <c r="A27" s="115" t="s">
        <v>38</v>
      </c>
      <c r="B27" s="115"/>
      <c r="C27" s="2">
        <v>0</v>
      </c>
      <c r="D27" s="54">
        <v>0</v>
      </c>
      <c r="E27" s="54">
        <v>0</v>
      </c>
      <c r="F27" s="54">
        <v>0</v>
      </c>
      <c r="G27" s="2">
        <v>0</v>
      </c>
      <c r="H27" s="38"/>
      <c r="I27" s="42"/>
      <c r="J27" s="5"/>
    </row>
  </sheetData>
  <mergeCells count="15">
    <mergeCell ref="A26:G26"/>
    <mergeCell ref="A11:G11"/>
    <mergeCell ref="A18:G18"/>
    <mergeCell ref="A10:B10"/>
    <mergeCell ref="A12:B12"/>
    <mergeCell ref="A8:B8"/>
    <mergeCell ref="F2:G2"/>
    <mergeCell ref="C3:E3"/>
    <mergeCell ref="B5:B6"/>
    <mergeCell ref="A5:A6"/>
    <mergeCell ref="A27:B27"/>
    <mergeCell ref="A21:B21"/>
    <mergeCell ref="A20:G20"/>
    <mergeCell ref="A9:G9"/>
    <mergeCell ref="A19:B19"/>
  </mergeCells>
  <phoneticPr fontId="12" type="noConversion"/>
  <pageMargins left="0" right="0" top="0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topLeftCell="A12" zoomScale="90" zoomScaleNormal="100" zoomScaleSheetLayoutView="90" workbookViewId="0">
      <selection activeCell="A27" sqref="A27:IV27"/>
    </sheetView>
  </sheetViews>
  <sheetFormatPr defaultRowHeight="12.75"/>
  <cols>
    <col min="1" max="1" width="5.140625" style="45" customWidth="1"/>
    <col min="2" max="2" width="36.140625" style="5" customWidth="1"/>
    <col min="3" max="3" width="28.42578125" style="5" customWidth="1"/>
    <col min="4" max="4" width="10.85546875" style="47" customWidth="1"/>
    <col min="5" max="5" width="19" style="5" customWidth="1"/>
    <col min="6" max="6" width="16.85546875" style="5" customWidth="1"/>
    <col min="7" max="7" width="15.42578125" style="5" customWidth="1"/>
    <col min="8" max="8" width="18.5703125" style="5" customWidth="1"/>
    <col min="9" max="9" width="15.42578125" style="5" customWidth="1"/>
    <col min="10" max="10" width="16.7109375" style="5" customWidth="1"/>
    <col min="11" max="12" width="13.28515625" style="5" customWidth="1"/>
    <col min="13" max="13" width="9.28515625" style="5" customWidth="1"/>
    <col min="14" max="14" width="16.28515625" style="45" customWidth="1"/>
    <col min="15" max="15" width="12.7109375" style="5" customWidth="1"/>
    <col min="16" max="16" width="8.28515625" style="5" customWidth="1"/>
    <col min="17" max="20" width="9.28515625" style="5" customWidth="1"/>
    <col min="21" max="21" width="12.140625" style="5" customWidth="1"/>
    <col min="22" max="22" width="12.7109375" style="5" customWidth="1"/>
    <col min="23" max="23" width="19.140625" style="5" customWidth="1"/>
    <col min="24" max="16384" width="9.140625" style="5"/>
  </cols>
  <sheetData>
    <row r="1" spans="1:22" ht="15" customHeight="1">
      <c r="A1" s="28"/>
      <c r="B1" s="1"/>
      <c r="C1" s="1"/>
      <c r="D1" s="22"/>
      <c r="E1" s="1"/>
      <c r="F1" s="1"/>
      <c r="G1" s="1"/>
      <c r="H1" s="1"/>
      <c r="I1" s="48" t="s">
        <v>13</v>
      </c>
      <c r="J1" s="48"/>
      <c r="K1" s="48"/>
      <c r="L1" s="48"/>
      <c r="M1" s="48"/>
    </row>
    <row r="2" spans="1:22" ht="60" customHeight="1">
      <c r="A2" s="28"/>
      <c r="B2" s="1"/>
      <c r="C2" s="1"/>
      <c r="D2" s="22"/>
      <c r="E2" s="1"/>
      <c r="F2" s="1"/>
      <c r="G2" s="1"/>
      <c r="H2" s="1"/>
      <c r="I2" s="124" t="s">
        <v>40</v>
      </c>
      <c r="J2" s="124"/>
      <c r="K2" s="124"/>
      <c r="L2" s="124"/>
      <c r="M2" s="124"/>
    </row>
    <row r="3" spans="1:22" ht="63.75" customHeight="1">
      <c r="A3" s="28"/>
      <c r="B3" s="1"/>
      <c r="C3" s="112" t="s">
        <v>35</v>
      </c>
      <c r="D3" s="112"/>
      <c r="E3" s="112"/>
      <c r="F3" s="112"/>
      <c r="G3" s="112"/>
      <c r="H3" s="112"/>
      <c r="I3" s="1"/>
      <c r="J3" s="1"/>
      <c r="K3" s="1"/>
      <c r="O3" s="42"/>
    </row>
    <row r="4" spans="1:22">
      <c r="A4" s="28"/>
      <c r="B4" s="1"/>
      <c r="C4" s="1"/>
      <c r="D4" s="22"/>
      <c r="E4" s="1"/>
      <c r="F4" s="1"/>
      <c r="G4" s="1"/>
      <c r="H4" s="1"/>
      <c r="I4" s="1"/>
      <c r="J4" s="1"/>
      <c r="K4" s="1"/>
    </row>
    <row r="5" spans="1:22" ht="12.75" customHeight="1">
      <c r="A5" s="121" t="s">
        <v>0</v>
      </c>
      <c r="B5" s="122" t="s">
        <v>1</v>
      </c>
      <c r="C5" s="113" t="s">
        <v>23</v>
      </c>
      <c r="D5" s="113" t="s">
        <v>5</v>
      </c>
      <c r="E5" s="113" t="s">
        <v>6</v>
      </c>
      <c r="F5" s="120" t="s">
        <v>2</v>
      </c>
      <c r="G5" s="120"/>
      <c r="H5" s="120"/>
      <c r="I5" s="120"/>
      <c r="J5" s="120"/>
      <c r="K5" s="120"/>
      <c r="L5" s="125" t="s">
        <v>11</v>
      </c>
      <c r="M5" s="125" t="s">
        <v>30</v>
      </c>
    </row>
    <row r="6" spans="1:22">
      <c r="A6" s="121"/>
      <c r="B6" s="122"/>
      <c r="C6" s="113"/>
      <c r="D6" s="113"/>
      <c r="E6" s="113"/>
      <c r="F6" s="123" t="s">
        <v>24</v>
      </c>
      <c r="G6" s="120" t="s">
        <v>3</v>
      </c>
      <c r="H6" s="120"/>
      <c r="I6" s="120"/>
      <c r="J6" s="120"/>
      <c r="K6" s="120"/>
      <c r="L6" s="125"/>
      <c r="M6" s="125"/>
    </row>
    <row r="7" spans="1:22" ht="114" customHeight="1">
      <c r="A7" s="121"/>
      <c r="B7" s="122"/>
      <c r="C7" s="113"/>
      <c r="D7" s="113"/>
      <c r="E7" s="113"/>
      <c r="F7" s="123"/>
      <c r="G7" s="60" t="s">
        <v>25</v>
      </c>
      <c r="H7" s="60" t="s">
        <v>26</v>
      </c>
      <c r="I7" s="60" t="s">
        <v>27</v>
      </c>
      <c r="J7" s="60" t="s">
        <v>28</v>
      </c>
      <c r="K7" s="60" t="s">
        <v>29</v>
      </c>
      <c r="L7" s="125"/>
      <c r="M7" s="125"/>
    </row>
    <row r="8" spans="1:22" ht="12.75" customHeight="1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O8" s="42"/>
    </row>
    <row r="9" spans="1:22" ht="13.5" customHeight="1">
      <c r="A9" s="110" t="s">
        <v>57</v>
      </c>
      <c r="B9" s="110"/>
      <c r="C9" s="55" t="s">
        <v>4</v>
      </c>
      <c r="D9" s="55" t="s">
        <v>4</v>
      </c>
      <c r="E9" s="55" t="s">
        <v>4</v>
      </c>
      <c r="F9" s="3">
        <f t="shared" ref="F9:K9" si="0">F11+F20+F28</f>
        <v>33576664.8684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33576664.8684</v>
      </c>
      <c r="K9" s="3">
        <f t="shared" si="0"/>
        <v>0</v>
      </c>
      <c r="L9" s="55" t="s">
        <v>4</v>
      </c>
      <c r="M9" s="55" t="s">
        <v>4</v>
      </c>
      <c r="N9" s="42"/>
      <c r="O9" s="42"/>
      <c r="P9" s="42"/>
    </row>
    <row r="10" spans="1:22" ht="13.5" customHeight="1">
      <c r="A10" s="118" t="s">
        <v>32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42"/>
    </row>
    <row r="11" spans="1:22" ht="13.5" customHeight="1">
      <c r="A11" s="110" t="s">
        <v>36</v>
      </c>
      <c r="B11" s="110"/>
      <c r="C11" s="55" t="s">
        <v>4</v>
      </c>
      <c r="D11" s="55" t="s">
        <v>4</v>
      </c>
      <c r="E11" s="55" t="s">
        <v>4</v>
      </c>
      <c r="F11" s="2">
        <f>F13</f>
        <v>12321100.5984</v>
      </c>
      <c r="G11" s="2">
        <v>0</v>
      </c>
      <c r="H11" s="2">
        <v>0</v>
      </c>
      <c r="I11" s="2">
        <v>0</v>
      </c>
      <c r="J11" s="2">
        <f>J13</f>
        <v>12321100.5984</v>
      </c>
      <c r="K11" s="2">
        <v>0</v>
      </c>
      <c r="L11" s="55" t="s">
        <v>4</v>
      </c>
      <c r="M11" s="55" t="s">
        <v>4</v>
      </c>
      <c r="N11" s="42"/>
      <c r="O11" s="42"/>
    </row>
    <row r="12" spans="1:22" s="41" customFormat="1">
      <c r="A12" s="126" t="s">
        <v>62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91"/>
      <c r="O12" s="24"/>
      <c r="Q12" s="24"/>
      <c r="R12" s="24"/>
      <c r="S12" s="24"/>
      <c r="V12" s="24"/>
    </row>
    <row r="13" spans="1:22" s="41" customFormat="1" ht="27.75" customHeight="1">
      <c r="A13" s="116" t="s">
        <v>61</v>
      </c>
      <c r="B13" s="116"/>
      <c r="C13" s="56" t="s">
        <v>4</v>
      </c>
      <c r="D13" s="59" t="s">
        <v>4</v>
      </c>
      <c r="E13" s="59" t="s">
        <v>4</v>
      </c>
      <c r="F13" s="3">
        <f t="shared" ref="F13:K13" si="1">SUM(F14:F18)</f>
        <v>12321100.5984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12321100.5984</v>
      </c>
      <c r="K13" s="3">
        <f t="shared" si="1"/>
        <v>0</v>
      </c>
      <c r="L13" s="59" t="s">
        <v>4</v>
      </c>
      <c r="M13" s="6" t="s">
        <v>4</v>
      </c>
      <c r="N13" s="91"/>
      <c r="O13" s="24"/>
      <c r="Q13" s="24"/>
      <c r="R13" s="24"/>
      <c r="S13" s="24"/>
      <c r="V13" s="24"/>
    </row>
    <row r="14" spans="1:22" s="96" customFormat="1" ht="27.95" customHeight="1">
      <c r="A14" s="58">
        <v>1</v>
      </c>
      <c r="B14" s="17" t="s">
        <v>52</v>
      </c>
      <c r="C14" s="17" t="s">
        <v>41</v>
      </c>
      <c r="D14" s="65" t="s">
        <v>7</v>
      </c>
      <c r="E14" s="16">
        <v>139.65</v>
      </c>
      <c r="F14" s="16">
        <v>2258934.3684</v>
      </c>
      <c r="G14" s="15">
        <v>0</v>
      </c>
      <c r="H14" s="15">
        <v>0</v>
      </c>
      <c r="I14" s="15">
        <v>0</v>
      </c>
      <c r="J14" s="15">
        <v>2258934.3684</v>
      </c>
      <c r="K14" s="15">
        <v>0</v>
      </c>
      <c r="L14" s="94">
        <v>45261</v>
      </c>
      <c r="M14" s="57" t="s">
        <v>46</v>
      </c>
      <c r="N14" s="92"/>
      <c r="O14" s="93"/>
      <c r="P14" s="93"/>
      <c r="Q14" s="93"/>
      <c r="R14" s="93"/>
      <c r="S14" s="93"/>
      <c r="V14" s="93"/>
    </row>
    <row r="15" spans="1:22" s="96" customFormat="1" ht="27.95" customHeight="1">
      <c r="A15" s="58">
        <v>2</v>
      </c>
      <c r="B15" s="17" t="s">
        <v>53</v>
      </c>
      <c r="C15" s="17" t="s">
        <v>41</v>
      </c>
      <c r="D15" s="65" t="s">
        <v>7</v>
      </c>
      <c r="E15" s="65">
        <v>270.8</v>
      </c>
      <c r="F15" s="16">
        <v>3561103.95</v>
      </c>
      <c r="G15" s="15">
        <v>0</v>
      </c>
      <c r="H15" s="15">
        <v>0</v>
      </c>
      <c r="I15" s="15">
        <v>0</v>
      </c>
      <c r="J15" s="15">
        <v>3561103.95</v>
      </c>
      <c r="K15" s="15">
        <v>0</v>
      </c>
      <c r="L15" s="94">
        <v>45261</v>
      </c>
      <c r="M15" s="57" t="s">
        <v>46</v>
      </c>
      <c r="N15" s="92"/>
      <c r="O15" s="93"/>
      <c r="P15" s="93"/>
      <c r="Q15" s="93"/>
      <c r="R15" s="93"/>
      <c r="S15" s="93"/>
      <c r="V15" s="93"/>
    </row>
    <row r="16" spans="1:22" s="96" customFormat="1" ht="27.95" customHeight="1">
      <c r="A16" s="58">
        <v>3</v>
      </c>
      <c r="B16" s="17" t="s">
        <v>51</v>
      </c>
      <c r="C16" s="17" t="s">
        <v>41</v>
      </c>
      <c r="D16" s="65" t="s">
        <v>7</v>
      </c>
      <c r="E16" s="65">
        <v>119.35</v>
      </c>
      <c r="F16" s="16">
        <v>1865535.21</v>
      </c>
      <c r="G16" s="15">
        <v>0</v>
      </c>
      <c r="H16" s="15">
        <v>0</v>
      </c>
      <c r="I16" s="15">
        <v>0</v>
      </c>
      <c r="J16" s="15">
        <v>1865535.21</v>
      </c>
      <c r="K16" s="15">
        <v>0</v>
      </c>
      <c r="L16" s="94">
        <v>45261</v>
      </c>
      <c r="M16" s="57" t="s">
        <v>46</v>
      </c>
      <c r="N16" s="92"/>
      <c r="O16" s="93"/>
      <c r="P16" s="93"/>
      <c r="Q16" s="93"/>
      <c r="R16" s="93"/>
      <c r="S16" s="93"/>
      <c r="V16" s="93"/>
    </row>
    <row r="17" spans="1:24" s="96" customFormat="1" ht="27.95" customHeight="1">
      <c r="A17" s="58">
        <v>4</v>
      </c>
      <c r="B17" s="17" t="s">
        <v>60</v>
      </c>
      <c r="C17" s="17" t="s">
        <v>45</v>
      </c>
      <c r="D17" s="65" t="s">
        <v>7</v>
      </c>
      <c r="E17" s="65" t="s">
        <v>42</v>
      </c>
      <c r="F17" s="16">
        <v>1699204.31</v>
      </c>
      <c r="G17" s="15">
        <v>0</v>
      </c>
      <c r="H17" s="15">
        <v>0</v>
      </c>
      <c r="I17" s="15">
        <v>0</v>
      </c>
      <c r="J17" s="15">
        <v>1699204.31</v>
      </c>
      <c r="K17" s="15">
        <v>0</v>
      </c>
      <c r="L17" s="94">
        <v>45261</v>
      </c>
      <c r="M17" s="57" t="s">
        <v>46</v>
      </c>
      <c r="N17" s="92"/>
      <c r="O17" s="93"/>
      <c r="P17" s="93"/>
      <c r="Q17" s="93"/>
      <c r="R17" s="93"/>
      <c r="S17" s="93"/>
      <c r="V17" s="93"/>
    </row>
    <row r="18" spans="1:24" s="97" customFormat="1" ht="27.95" customHeight="1">
      <c r="A18" s="58">
        <v>5</v>
      </c>
      <c r="B18" s="50" t="s">
        <v>54</v>
      </c>
      <c r="C18" s="50" t="s">
        <v>41</v>
      </c>
      <c r="D18" s="75" t="s">
        <v>7</v>
      </c>
      <c r="E18" s="77">
        <v>346.75</v>
      </c>
      <c r="F18" s="16">
        <v>2936322.76</v>
      </c>
      <c r="G18" s="15">
        <v>0</v>
      </c>
      <c r="H18" s="15">
        <v>0</v>
      </c>
      <c r="I18" s="15">
        <v>0</v>
      </c>
      <c r="J18" s="15">
        <v>2936322.76</v>
      </c>
      <c r="K18" s="15">
        <v>0</v>
      </c>
      <c r="L18" s="94">
        <v>45261</v>
      </c>
      <c r="M18" s="57" t="s">
        <v>46</v>
      </c>
      <c r="N18" s="92"/>
      <c r="O18" s="93"/>
      <c r="P18" s="93"/>
      <c r="Q18" s="93"/>
      <c r="R18" s="93"/>
      <c r="S18" s="93"/>
      <c r="V18" s="93"/>
    </row>
    <row r="19" spans="1:24" s="24" customFormat="1" ht="13.5" customHeight="1">
      <c r="A19" s="118" t="s">
        <v>33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91"/>
    </row>
    <row r="20" spans="1:24" s="24" customFormat="1" ht="13.5" customHeight="1">
      <c r="A20" s="110" t="s">
        <v>37</v>
      </c>
      <c r="B20" s="110"/>
      <c r="C20" s="55" t="s">
        <v>4</v>
      </c>
      <c r="D20" s="55" t="s">
        <v>4</v>
      </c>
      <c r="E20" s="55" t="s">
        <v>4</v>
      </c>
      <c r="F20" s="2">
        <f>F22</f>
        <v>21255564.27</v>
      </c>
      <c r="G20" s="2">
        <v>0</v>
      </c>
      <c r="H20" s="2">
        <v>0</v>
      </c>
      <c r="I20" s="2">
        <v>0</v>
      </c>
      <c r="J20" s="2">
        <f>J22</f>
        <v>21255564.27</v>
      </c>
      <c r="K20" s="2">
        <v>0</v>
      </c>
      <c r="L20" s="55" t="s">
        <v>4</v>
      </c>
      <c r="M20" s="55" t="s">
        <v>4</v>
      </c>
      <c r="N20" s="91"/>
    </row>
    <row r="21" spans="1:24" s="41" customFormat="1" ht="13.5" customHeight="1">
      <c r="A21" s="126" t="s">
        <v>62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91"/>
      <c r="O21" s="24"/>
      <c r="Q21" s="24"/>
      <c r="R21" s="24"/>
      <c r="S21" s="24"/>
      <c r="V21" s="24"/>
    </row>
    <row r="22" spans="1:24" s="41" customFormat="1" ht="27.75" customHeight="1">
      <c r="A22" s="116" t="s">
        <v>61</v>
      </c>
      <c r="B22" s="116"/>
      <c r="C22" s="56" t="s">
        <v>4</v>
      </c>
      <c r="D22" s="56" t="s">
        <v>4</v>
      </c>
      <c r="E22" s="56" t="s">
        <v>4</v>
      </c>
      <c r="F22" s="8">
        <f t="shared" ref="F22:K22" si="2">SUM(F23:F26)</f>
        <v>21255564.27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21255564.27</v>
      </c>
      <c r="K22" s="8">
        <f t="shared" si="2"/>
        <v>0</v>
      </c>
      <c r="L22" s="56" t="s">
        <v>4</v>
      </c>
      <c r="M22" s="56" t="s">
        <v>4</v>
      </c>
      <c r="N22" s="91"/>
      <c r="O22" s="24"/>
      <c r="Q22" s="24"/>
      <c r="R22" s="24"/>
      <c r="S22" s="24"/>
      <c r="V22" s="24"/>
    </row>
    <row r="23" spans="1:24" s="93" customFormat="1" ht="27.95" customHeight="1">
      <c r="A23" s="58">
        <v>1</v>
      </c>
      <c r="B23" s="13" t="s">
        <v>55</v>
      </c>
      <c r="C23" s="13" t="s">
        <v>41</v>
      </c>
      <c r="D23" s="57" t="s">
        <v>7</v>
      </c>
      <c r="E23" s="20">
        <v>214</v>
      </c>
      <c r="F23" s="16">
        <f>SUM(G23:K23)</f>
        <v>8815348.7200000007</v>
      </c>
      <c r="G23" s="15">
        <v>0</v>
      </c>
      <c r="H23" s="15">
        <v>0</v>
      </c>
      <c r="I23" s="15">
        <v>0</v>
      </c>
      <c r="J23" s="15">
        <v>8815348.7200000007</v>
      </c>
      <c r="K23" s="15">
        <v>0</v>
      </c>
      <c r="L23" s="51">
        <v>45627</v>
      </c>
      <c r="M23" s="57" t="s">
        <v>46</v>
      </c>
      <c r="N23" s="92"/>
      <c r="X23" s="93" t="e">
        <f>VLOOKUP(Q23,[1]рп!#REF!,18,0)</f>
        <v>#N/A</v>
      </c>
    </row>
    <row r="24" spans="1:24" s="79" customFormat="1">
      <c r="A24" s="62">
        <v>2</v>
      </c>
      <c r="B24" s="50" t="s">
        <v>47</v>
      </c>
      <c r="C24" s="50" t="s">
        <v>45</v>
      </c>
      <c r="D24" s="83" t="s">
        <v>7</v>
      </c>
      <c r="E24" s="83" t="s">
        <v>42</v>
      </c>
      <c r="F24" s="70">
        <f>SUM(G24:K24)</f>
        <v>2714519.36</v>
      </c>
      <c r="G24" s="14">
        <v>0</v>
      </c>
      <c r="H24" s="14">
        <v>0</v>
      </c>
      <c r="I24" s="14">
        <v>0</v>
      </c>
      <c r="J24" s="14">
        <v>2714519.36</v>
      </c>
      <c r="K24" s="14">
        <v>0</v>
      </c>
      <c r="L24" s="51">
        <v>45627</v>
      </c>
      <c r="M24" s="95" t="s">
        <v>46</v>
      </c>
      <c r="N24" s="91"/>
      <c r="O24" s="24"/>
      <c r="P24" s="24"/>
      <c r="Q24" s="24"/>
      <c r="R24" s="24"/>
      <c r="S24" s="24"/>
      <c r="V24" s="24"/>
    </row>
    <row r="25" spans="1:24" s="79" customFormat="1">
      <c r="A25" s="58">
        <v>3</v>
      </c>
      <c r="B25" s="50" t="s">
        <v>48</v>
      </c>
      <c r="C25" s="50" t="s">
        <v>45</v>
      </c>
      <c r="D25" s="83" t="s">
        <v>7</v>
      </c>
      <c r="E25" s="83" t="s">
        <v>42</v>
      </c>
      <c r="F25" s="70">
        <f>SUM(G25:K25)</f>
        <v>3940048.5</v>
      </c>
      <c r="G25" s="14">
        <v>0</v>
      </c>
      <c r="H25" s="14">
        <v>0</v>
      </c>
      <c r="I25" s="14">
        <v>0</v>
      </c>
      <c r="J25" s="14">
        <v>3940048.5</v>
      </c>
      <c r="K25" s="14">
        <v>0</v>
      </c>
      <c r="L25" s="51">
        <v>45627</v>
      </c>
      <c r="M25" s="95" t="s">
        <v>46</v>
      </c>
      <c r="N25" s="91"/>
      <c r="O25" s="24"/>
      <c r="P25" s="24"/>
      <c r="Q25" s="24"/>
      <c r="R25" s="24"/>
      <c r="S25" s="24"/>
      <c r="V25" s="24"/>
    </row>
    <row r="26" spans="1:24" s="79" customFormat="1" ht="24" customHeight="1">
      <c r="A26" s="62">
        <v>4</v>
      </c>
      <c r="B26" s="50" t="s">
        <v>49</v>
      </c>
      <c r="C26" s="50" t="s">
        <v>45</v>
      </c>
      <c r="D26" s="69" t="s">
        <v>7</v>
      </c>
      <c r="E26" s="76" t="s">
        <v>42</v>
      </c>
      <c r="F26" s="70">
        <f>SUM(G26:K26)</f>
        <v>5785647.6900000004</v>
      </c>
      <c r="G26" s="14">
        <v>0</v>
      </c>
      <c r="H26" s="14">
        <v>0</v>
      </c>
      <c r="I26" s="14">
        <v>0</v>
      </c>
      <c r="J26" s="14">
        <v>5785647.6900000004</v>
      </c>
      <c r="K26" s="14">
        <v>0</v>
      </c>
      <c r="L26" s="51">
        <v>45627</v>
      </c>
      <c r="M26" s="95" t="s">
        <v>46</v>
      </c>
      <c r="N26" s="91"/>
      <c r="O26" s="24"/>
      <c r="P26" s="24"/>
      <c r="Q26" s="24"/>
      <c r="R26" s="24"/>
      <c r="S26" s="24"/>
      <c r="V26" s="24"/>
    </row>
    <row r="27" spans="1:24" s="24" customFormat="1" ht="13.5" customHeight="1">
      <c r="A27" s="118" t="s">
        <v>34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91"/>
    </row>
    <row r="28" spans="1:24" s="24" customFormat="1" ht="13.5" customHeight="1">
      <c r="A28" s="110" t="s">
        <v>38</v>
      </c>
      <c r="B28" s="110"/>
      <c r="C28" s="55" t="s">
        <v>4</v>
      </c>
      <c r="D28" s="55" t="s">
        <v>4</v>
      </c>
      <c r="E28" s="55" t="s">
        <v>4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55" t="s">
        <v>4</v>
      </c>
      <c r="M28" s="55" t="s">
        <v>4</v>
      </c>
      <c r="N28" s="91"/>
    </row>
    <row r="29" spans="1:24">
      <c r="M29" s="5" t="s">
        <v>4</v>
      </c>
      <c r="N29" s="5"/>
      <c r="R29" s="24"/>
      <c r="S29" s="24"/>
      <c r="W29" s="5" t="s">
        <v>31</v>
      </c>
    </row>
  </sheetData>
  <autoFilter ref="A11:Y29">
    <filterColumn colId="0" showButton="0"/>
  </autoFilter>
  <mergeCells count="23">
    <mergeCell ref="A19:M19"/>
    <mergeCell ref="A20:B20"/>
    <mergeCell ref="A21:M21"/>
    <mergeCell ref="E5:E7"/>
    <mergeCell ref="I2:M2"/>
    <mergeCell ref="L5:L7"/>
    <mergeCell ref="M5:M7"/>
    <mergeCell ref="A28:B28"/>
    <mergeCell ref="A27:M27"/>
    <mergeCell ref="A11:B11"/>
    <mergeCell ref="A12:M12"/>
    <mergeCell ref="A13:B13"/>
    <mergeCell ref="A22:B22"/>
    <mergeCell ref="A10:M10"/>
    <mergeCell ref="A9:B9"/>
    <mergeCell ref="G6:K6"/>
    <mergeCell ref="C3:H3"/>
    <mergeCell ref="A5:A7"/>
    <mergeCell ref="B5:B7"/>
    <mergeCell ref="F5:K5"/>
    <mergeCell ref="F6:F7"/>
    <mergeCell ref="C5:C7"/>
    <mergeCell ref="D5:D7"/>
  </mergeCells>
  <phoneticPr fontId="12" type="noConversion"/>
  <pageMargins left="0" right="0" top="0" bottom="0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topLeftCell="A4" zoomScale="120" zoomScaleNormal="110" zoomScaleSheetLayoutView="120" workbookViewId="0">
      <selection activeCell="B6" sqref="B6:B7"/>
    </sheetView>
  </sheetViews>
  <sheetFormatPr defaultRowHeight="15"/>
  <cols>
    <col min="1" max="1" width="5.28515625" style="30" customWidth="1"/>
    <col min="2" max="2" width="34.42578125" style="9" customWidth="1"/>
    <col min="3" max="4" width="21.140625" style="30" customWidth="1"/>
    <col min="5" max="5" width="20.42578125" style="30" customWidth="1"/>
    <col min="6" max="6" width="21" style="30" customWidth="1"/>
    <col min="7" max="7" width="24.140625" style="11" customWidth="1"/>
    <col min="8" max="8" width="16.42578125" style="9" customWidth="1"/>
    <col min="9" max="9" width="13.42578125" style="9" customWidth="1"/>
    <col min="10" max="16384" width="9.140625" style="9"/>
  </cols>
  <sheetData>
    <row r="1" spans="1:12">
      <c r="A1" s="29"/>
      <c r="B1" s="12"/>
      <c r="C1" s="29"/>
      <c r="D1" s="29"/>
      <c r="E1" s="31"/>
      <c r="F1" s="31" t="s">
        <v>14</v>
      </c>
      <c r="G1" s="21"/>
    </row>
    <row r="2" spans="1:12" ht="69" customHeight="1">
      <c r="A2" s="29"/>
      <c r="B2" s="12"/>
      <c r="C2" s="29"/>
      <c r="D2" s="29"/>
      <c r="E2" s="29"/>
      <c r="F2" s="131" t="s">
        <v>40</v>
      </c>
      <c r="G2" s="131"/>
    </row>
    <row r="3" spans="1:12">
      <c r="A3" s="29"/>
      <c r="B3" s="12"/>
      <c r="C3" s="29"/>
      <c r="D3" s="29"/>
      <c r="E3" s="32"/>
      <c r="F3" s="29"/>
      <c r="G3" s="21"/>
    </row>
    <row r="4" spans="1:12" ht="57.75" customHeight="1">
      <c r="A4" s="29"/>
      <c r="B4" s="134" t="s">
        <v>59</v>
      </c>
      <c r="C4" s="134"/>
      <c r="D4" s="134"/>
      <c r="E4" s="134"/>
      <c r="F4" s="134"/>
      <c r="G4" s="43"/>
    </row>
    <row r="5" spans="1:12">
      <c r="A5" s="29"/>
      <c r="B5" s="12"/>
      <c r="C5" s="29"/>
      <c r="D5" s="29"/>
      <c r="E5" s="29"/>
      <c r="F5" s="29"/>
      <c r="G5" s="21"/>
    </row>
    <row r="6" spans="1:12" ht="39.75" customHeight="1">
      <c r="A6" s="132" t="s">
        <v>0</v>
      </c>
      <c r="B6" s="133" t="s">
        <v>16</v>
      </c>
      <c r="C6" s="64" t="s">
        <v>9</v>
      </c>
      <c r="D6" s="64" t="s">
        <v>8</v>
      </c>
      <c r="E6" s="64" t="s">
        <v>17</v>
      </c>
      <c r="F6" s="26" t="s">
        <v>12</v>
      </c>
      <c r="G6" s="16" t="s">
        <v>18</v>
      </c>
    </row>
    <row r="7" spans="1:12">
      <c r="A7" s="132"/>
      <c r="B7" s="133"/>
      <c r="C7" s="64" t="s">
        <v>7</v>
      </c>
      <c r="D7" s="64" t="s">
        <v>19</v>
      </c>
      <c r="E7" s="26" t="s">
        <v>20</v>
      </c>
      <c r="F7" s="44" t="s">
        <v>21</v>
      </c>
      <c r="G7" s="33" t="s">
        <v>22</v>
      </c>
    </row>
    <row r="8" spans="1:12">
      <c r="A8" s="27">
        <v>1</v>
      </c>
      <c r="B8" s="10">
        <v>2</v>
      </c>
      <c r="C8" s="27">
        <v>3</v>
      </c>
      <c r="D8" s="27">
        <v>4</v>
      </c>
      <c r="E8" s="27">
        <v>5</v>
      </c>
      <c r="F8" s="27">
        <v>6</v>
      </c>
      <c r="G8" s="100">
        <v>7</v>
      </c>
    </row>
    <row r="9" spans="1:12">
      <c r="A9" s="127" t="s">
        <v>56</v>
      </c>
      <c r="B9" s="127"/>
      <c r="C9" s="49">
        <f>C11+C19+C21</f>
        <v>3566.7000000000007</v>
      </c>
      <c r="D9" s="67">
        <f>D11+D19+D21</f>
        <v>147</v>
      </c>
      <c r="E9" s="67">
        <f>E11+E19+E21</f>
        <v>7</v>
      </c>
      <c r="F9" s="67">
        <f>F11+F19+F21</f>
        <v>7</v>
      </c>
      <c r="G9" s="7">
        <f>G11+G19+G21</f>
        <v>719094.97</v>
      </c>
      <c r="H9" s="11"/>
      <c r="I9" s="11"/>
    </row>
    <row r="10" spans="1:12">
      <c r="A10" s="130" t="s">
        <v>32</v>
      </c>
      <c r="B10" s="130"/>
      <c r="C10" s="130"/>
      <c r="D10" s="130"/>
      <c r="E10" s="130"/>
      <c r="F10" s="130"/>
      <c r="G10" s="130"/>
    </row>
    <row r="11" spans="1:12">
      <c r="A11" s="127" t="s">
        <v>36</v>
      </c>
      <c r="B11" s="127"/>
      <c r="C11" s="49">
        <f>C13</f>
        <v>2424.6000000000004</v>
      </c>
      <c r="D11" s="67">
        <f>D13</f>
        <v>99</v>
      </c>
      <c r="E11" s="67">
        <v>5</v>
      </c>
      <c r="F11" s="67">
        <v>5</v>
      </c>
      <c r="G11" s="7">
        <f>G13</f>
        <v>360823.13</v>
      </c>
      <c r="H11" s="11"/>
      <c r="I11" s="11"/>
    </row>
    <row r="12" spans="1:12">
      <c r="A12" s="128" t="s">
        <v>62</v>
      </c>
      <c r="B12" s="128"/>
      <c r="C12" s="128"/>
      <c r="D12" s="128"/>
      <c r="E12" s="128"/>
      <c r="F12" s="128"/>
      <c r="G12" s="128"/>
      <c r="I12" s="11"/>
      <c r="K12" s="84"/>
      <c r="L12" s="84"/>
    </row>
    <row r="13" spans="1:12" ht="27" customHeight="1">
      <c r="A13" s="129" t="s">
        <v>61</v>
      </c>
      <c r="B13" s="129"/>
      <c r="C13" s="49">
        <f>SUM(C14:C17)</f>
        <v>2424.6000000000004</v>
      </c>
      <c r="D13" s="67">
        <f>SUM(D14:D17)</f>
        <v>99</v>
      </c>
      <c r="E13" s="67">
        <f>SUM(E14:E17)</f>
        <v>4</v>
      </c>
      <c r="F13" s="67">
        <f>SUM(F14:F17)</f>
        <v>4</v>
      </c>
      <c r="G13" s="7">
        <f>SUM(G14:G17)</f>
        <v>360823.13</v>
      </c>
      <c r="H13" s="11"/>
      <c r="I13" s="11"/>
      <c r="K13" s="84"/>
      <c r="L13" s="84"/>
    </row>
    <row r="14" spans="1:12" s="84" customFormat="1" ht="12.75">
      <c r="A14" s="62">
        <v>1</v>
      </c>
      <c r="B14" s="50" t="s">
        <v>55</v>
      </c>
      <c r="C14" s="77">
        <v>902.10000000000025</v>
      </c>
      <c r="D14" s="73">
        <v>36</v>
      </c>
      <c r="E14" s="85">
        <v>1</v>
      </c>
      <c r="F14" s="85">
        <v>1</v>
      </c>
      <c r="G14" s="76">
        <v>96869.56</v>
      </c>
      <c r="I14" s="90"/>
    </row>
    <row r="15" spans="1:12" s="84" customFormat="1" ht="25.5">
      <c r="A15" s="62">
        <v>2</v>
      </c>
      <c r="B15" s="50" t="s">
        <v>47</v>
      </c>
      <c r="C15" s="77">
        <v>359.10000000000008</v>
      </c>
      <c r="D15" s="73">
        <v>15</v>
      </c>
      <c r="E15" s="85">
        <v>1</v>
      </c>
      <c r="F15" s="85">
        <v>1</v>
      </c>
      <c r="G15" s="76">
        <v>72562.490000000005</v>
      </c>
      <c r="I15" s="90"/>
    </row>
    <row r="16" spans="1:12" s="84" customFormat="1" ht="25.5">
      <c r="A16" s="62">
        <v>3</v>
      </c>
      <c r="B16" s="50" t="s">
        <v>48</v>
      </c>
      <c r="C16" s="77">
        <v>520.89999999999986</v>
      </c>
      <c r="D16" s="73">
        <v>21</v>
      </c>
      <c r="E16" s="85">
        <v>1</v>
      </c>
      <c r="F16" s="85">
        <v>1</v>
      </c>
      <c r="G16" s="76">
        <v>89377.03</v>
      </c>
      <c r="I16" s="90"/>
    </row>
    <row r="17" spans="1:15" s="52" customFormat="1" ht="25.5">
      <c r="A17" s="62">
        <v>4</v>
      </c>
      <c r="B17" s="50" t="s">
        <v>49</v>
      </c>
      <c r="C17" s="77">
        <v>642.5</v>
      </c>
      <c r="D17" s="73">
        <v>27</v>
      </c>
      <c r="E17" s="85">
        <v>1</v>
      </c>
      <c r="F17" s="85">
        <v>1</v>
      </c>
      <c r="G17" s="76">
        <v>102014.05</v>
      </c>
      <c r="H17" s="84"/>
      <c r="I17" s="53"/>
      <c r="K17" s="84"/>
      <c r="L17" s="84"/>
    </row>
    <row r="18" spans="1:15" ht="12.75" customHeight="1">
      <c r="A18" s="130" t="s">
        <v>33</v>
      </c>
      <c r="B18" s="130"/>
      <c r="C18" s="130"/>
      <c r="D18" s="130"/>
      <c r="E18" s="130"/>
      <c r="F18" s="130"/>
      <c r="G18" s="130"/>
      <c r="I18" s="11"/>
      <c r="K18" s="84"/>
      <c r="L18" s="84"/>
    </row>
    <row r="19" spans="1:15">
      <c r="A19" s="127" t="s">
        <v>37</v>
      </c>
      <c r="B19" s="127"/>
      <c r="C19" s="49">
        <v>0</v>
      </c>
      <c r="D19" s="67">
        <v>0</v>
      </c>
      <c r="E19" s="67">
        <v>0</v>
      </c>
      <c r="F19" s="67">
        <v>0</v>
      </c>
      <c r="G19" s="7">
        <v>0</v>
      </c>
      <c r="H19" s="11"/>
      <c r="I19" s="11"/>
      <c r="K19" s="84"/>
      <c r="L19" s="84"/>
    </row>
    <row r="20" spans="1:15" ht="11.25" customHeight="1">
      <c r="A20" s="130" t="s">
        <v>34</v>
      </c>
      <c r="B20" s="130"/>
      <c r="C20" s="130"/>
      <c r="D20" s="130"/>
      <c r="E20" s="130"/>
      <c r="F20" s="130"/>
      <c r="G20" s="130"/>
      <c r="K20" s="84"/>
      <c r="L20" s="84"/>
    </row>
    <row r="21" spans="1:15">
      <c r="A21" s="127" t="s">
        <v>38</v>
      </c>
      <c r="B21" s="127"/>
      <c r="C21" s="49">
        <f>C23</f>
        <v>1142.1000000000004</v>
      </c>
      <c r="D21" s="67">
        <v>48</v>
      </c>
      <c r="E21" s="67">
        <v>2</v>
      </c>
      <c r="F21" s="67">
        <f>F23</f>
        <v>2</v>
      </c>
      <c r="G21" s="7">
        <f>G23</f>
        <v>358271.83999999997</v>
      </c>
      <c r="H21" s="11"/>
      <c r="I21" s="11"/>
      <c r="K21" s="84"/>
      <c r="L21" s="84"/>
    </row>
    <row r="22" spans="1:15">
      <c r="A22" s="128" t="s">
        <v>62</v>
      </c>
      <c r="B22" s="128"/>
      <c r="C22" s="128"/>
      <c r="D22" s="128"/>
      <c r="E22" s="128"/>
      <c r="F22" s="128"/>
      <c r="G22" s="128"/>
      <c r="K22" s="84"/>
      <c r="L22" s="84"/>
    </row>
    <row r="23" spans="1:15" ht="27" customHeight="1">
      <c r="A23" s="129" t="s">
        <v>61</v>
      </c>
      <c r="B23" s="129"/>
      <c r="C23" s="49">
        <f>SUM(C24:C25)</f>
        <v>1142.1000000000004</v>
      </c>
      <c r="D23" s="67">
        <f>SUM(D24:D25)</f>
        <v>48</v>
      </c>
      <c r="E23" s="67">
        <f>SUM(E24:E25)</f>
        <v>2</v>
      </c>
      <c r="F23" s="67">
        <f>SUM(F24:F25)</f>
        <v>2</v>
      </c>
      <c r="G23" s="7">
        <f>SUM(G24:G25)</f>
        <v>358271.83999999997</v>
      </c>
      <c r="H23" s="11"/>
      <c r="K23" s="84"/>
      <c r="L23" s="84"/>
    </row>
    <row r="24" spans="1:15" s="68" customFormat="1" ht="27.75" customHeight="1">
      <c r="A24" s="62">
        <v>1</v>
      </c>
      <c r="B24" s="50" t="s">
        <v>50</v>
      </c>
      <c r="C24" s="78">
        <v>784.10000000000025</v>
      </c>
      <c r="D24" s="73">
        <v>34</v>
      </c>
      <c r="E24" s="62">
        <v>1</v>
      </c>
      <c r="F24" s="62">
        <v>1</v>
      </c>
      <c r="G24" s="76">
        <v>334543.99</v>
      </c>
      <c r="H24" s="71"/>
      <c r="K24" s="84"/>
      <c r="L24" s="84"/>
    </row>
    <row r="25" spans="1:15" s="68" customFormat="1">
      <c r="A25" s="62">
        <v>2</v>
      </c>
      <c r="B25" s="50" t="s">
        <v>51</v>
      </c>
      <c r="C25" s="78">
        <v>358</v>
      </c>
      <c r="D25" s="73">
        <v>14</v>
      </c>
      <c r="E25" s="62">
        <v>1</v>
      </c>
      <c r="F25" s="62">
        <v>1</v>
      </c>
      <c r="G25" s="76">
        <v>23727.85</v>
      </c>
      <c r="H25" s="71"/>
      <c r="K25" s="84"/>
      <c r="L25" s="84"/>
    </row>
    <row r="26" spans="1:15">
      <c r="O26" s="9" t="s">
        <v>31</v>
      </c>
    </row>
  </sheetData>
  <mergeCells count="15">
    <mergeCell ref="A20:G20"/>
    <mergeCell ref="F2:G2"/>
    <mergeCell ref="A6:A7"/>
    <mergeCell ref="B6:B7"/>
    <mergeCell ref="B4:F4"/>
    <mergeCell ref="A9:B9"/>
    <mergeCell ref="A12:G12"/>
    <mergeCell ref="A13:B13"/>
    <mergeCell ref="A19:B19"/>
    <mergeCell ref="A18:G18"/>
    <mergeCell ref="A23:B23"/>
    <mergeCell ref="A22:G22"/>
    <mergeCell ref="A10:G10"/>
    <mergeCell ref="A11:B11"/>
    <mergeCell ref="A21:B21"/>
  </mergeCells>
  <phoneticPr fontId="12" type="noConversion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view="pageBreakPreview" topLeftCell="A7" zoomScaleNormal="100" zoomScaleSheetLayoutView="100" workbookViewId="0">
      <selection activeCell="C31" sqref="C31"/>
    </sheetView>
  </sheetViews>
  <sheetFormatPr defaultRowHeight="12.75"/>
  <cols>
    <col min="1" max="1" width="6.140625" style="45" customWidth="1"/>
    <col min="2" max="2" width="36.7109375" style="5" customWidth="1"/>
    <col min="3" max="3" width="28.42578125" style="5" customWidth="1"/>
    <col min="4" max="4" width="13.28515625" style="5" customWidth="1"/>
    <col min="5" max="5" width="18.28515625" style="5" customWidth="1"/>
    <col min="6" max="6" width="16.7109375" style="5" customWidth="1"/>
    <col min="7" max="7" width="15.42578125" style="5" customWidth="1"/>
    <col min="8" max="8" width="18.5703125" style="5" customWidth="1"/>
    <col min="9" max="9" width="12.7109375" style="5" customWidth="1"/>
    <col min="10" max="10" width="18.140625" style="5" customWidth="1"/>
    <col min="11" max="11" width="15" style="5" customWidth="1"/>
    <col min="12" max="12" width="11" style="5" customWidth="1"/>
    <col min="13" max="13" width="9.140625" style="5"/>
    <col min="14" max="14" width="12.7109375" style="5" customWidth="1"/>
    <col min="15" max="16" width="9.140625" style="5"/>
    <col min="17" max="17" width="11.42578125" style="5" customWidth="1"/>
    <col min="18" max="18" width="12" style="5" customWidth="1"/>
    <col min="19" max="19" width="10.5703125" style="5" customWidth="1"/>
    <col min="20" max="16384" width="9.140625" style="5"/>
  </cols>
  <sheetData>
    <row r="1" spans="1:20">
      <c r="A1" s="28"/>
      <c r="B1" s="1"/>
      <c r="C1" s="1"/>
      <c r="D1" s="1"/>
      <c r="E1" s="1"/>
      <c r="F1" s="1"/>
      <c r="G1" s="1"/>
      <c r="H1" s="1"/>
      <c r="I1" s="1"/>
      <c r="J1" s="1"/>
      <c r="K1" s="135" t="s">
        <v>15</v>
      </c>
      <c r="L1" s="135"/>
      <c r="M1" s="135"/>
    </row>
    <row r="2" spans="1:20" ht="53.25" customHeight="1">
      <c r="A2" s="28"/>
      <c r="B2" s="1"/>
      <c r="C2" s="1"/>
      <c r="D2" s="1"/>
      <c r="E2" s="1"/>
      <c r="F2" s="1"/>
      <c r="G2" s="1"/>
      <c r="H2" s="1"/>
      <c r="I2" s="111" t="s">
        <v>40</v>
      </c>
      <c r="J2" s="111"/>
      <c r="K2" s="111"/>
      <c r="L2" s="111"/>
      <c r="M2" s="111"/>
    </row>
    <row r="3" spans="1:20" ht="65.25" customHeight="1">
      <c r="A3" s="28"/>
      <c r="B3" s="1"/>
      <c r="C3" s="112" t="s">
        <v>39</v>
      </c>
      <c r="D3" s="112"/>
      <c r="E3" s="112"/>
      <c r="F3" s="112"/>
      <c r="G3" s="112"/>
      <c r="H3" s="112"/>
      <c r="I3" s="1"/>
      <c r="J3" s="1"/>
      <c r="K3" s="1"/>
    </row>
    <row r="4" spans="1:20" ht="25.5" customHeight="1">
      <c r="A4" s="2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2.75" customHeight="1">
      <c r="A5" s="121" t="s">
        <v>0</v>
      </c>
      <c r="B5" s="122" t="s">
        <v>1</v>
      </c>
      <c r="C5" s="113" t="s">
        <v>23</v>
      </c>
      <c r="D5" s="113" t="s">
        <v>5</v>
      </c>
      <c r="E5" s="113" t="s">
        <v>6</v>
      </c>
      <c r="F5" s="120" t="s">
        <v>2</v>
      </c>
      <c r="G5" s="120"/>
      <c r="H5" s="120"/>
      <c r="I5" s="120"/>
      <c r="J5" s="120"/>
      <c r="K5" s="120"/>
      <c r="L5" s="125" t="s">
        <v>11</v>
      </c>
      <c r="M5" s="125" t="s">
        <v>30</v>
      </c>
    </row>
    <row r="6" spans="1:20" ht="12.75" customHeight="1">
      <c r="A6" s="121"/>
      <c r="B6" s="122"/>
      <c r="C6" s="113"/>
      <c r="D6" s="113"/>
      <c r="E6" s="113"/>
      <c r="F6" s="123" t="s">
        <v>24</v>
      </c>
      <c r="G6" s="120" t="s">
        <v>3</v>
      </c>
      <c r="H6" s="120"/>
      <c r="I6" s="120"/>
      <c r="J6" s="120"/>
      <c r="K6" s="120"/>
      <c r="L6" s="125"/>
      <c r="M6" s="125"/>
    </row>
    <row r="7" spans="1:20" ht="110.25" customHeight="1">
      <c r="A7" s="121"/>
      <c r="B7" s="122"/>
      <c r="C7" s="113"/>
      <c r="D7" s="113"/>
      <c r="E7" s="113"/>
      <c r="F7" s="123"/>
      <c r="G7" s="60" t="s">
        <v>25</v>
      </c>
      <c r="H7" s="60" t="s">
        <v>26</v>
      </c>
      <c r="I7" s="60" t="s">
        <v>27</v>
      </c>
      <c r="J7" s="60" t="s">
        <v>28</v>
      </c>
      <c r="K7" s="60" t="s">
        <v>29</v>
      </c>
      <c r="L7" s="125"/>
      <c r="M7" s="125"/>
    </row>
    <row r="8" spans="1:20" ht="12.75" customHeight="1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</row>
    <row r="9" spans="1:20" ht="13.5" customHeight="1">
      <c r="A9" s="110" t="s">
        <v>57</v>
      </c>
      <c r="B9" s="110"/>
      <c r="C9" s="55" t="s">
        <v>4</v>
      </c>
      <c r="D9" s="55" t="s">
        <v>4</v>
      </c>
      <c r="E9" s="55" t="s">
        <v>4</v>
      </c>
      <c r="F9" s="3">
        <f t="shared" ref="F9:K9" si="0">F11+F19+F21</f>
        <v>719094.97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719094.97</v>
      </c>
      <c r="K9" s="3">
        <f t="shared" si="0"/>
        <v>0</v>
      </c>
      <c r="L9" s="55" t="s">
        <v>4</v>
      </c>
      <c r="M9" s="55" t="s">
        <v>4</v>
      </c>
      <c r="N9" s="42"/>
      <c r="O9" s="42"/>
    </row>
    <row r="10" spans="1:20" s="24" customFormat="1" ht="13.5" customHeight="1">
      <c r="A10" s="118" t="s">
        <v>32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20" s="24" customFormat="1" ht="13.5" customHeight="1">
      <c r="A11" s="110" t="s">
        <v>36</v>
      </c>
      <c r="B11" s="110"/>
      <c r="C11" s="55" t="s">
        <v>4</v>
      </c>
      <c r="D11" s="55" t="s">
        <v>4</v>
      </c>
      <c r="E11" s="55" t="s">
        <v>4</v>
      </c>
      <c r="F11" s="2">
        <f>F13</f>
        <v>360823.13</v>
      </c>
      <c r="G11" s="2">
        <v>0</v>
      </c>
      <c r="H11" s="2">
        <v>0</v>
      </c>
      <c r="I11" s="2">
        <v>0</v>
      </c>
      <c r="J11" s="2">
        <f>J13</f>
        <v>360823.13</v>
      </c>
      <c r="K11" s="2">
        <v>0</v>
      </c>
      <c r="L11" s="55" t="s">
        <v>4</v>
      </c>
      <c r="M11" s="55" t="s">
        <v>4</v>
      </c>
    </row>
    <row r="12" spans="1:20" s="41" customFormat="1">
      <c r="A12" s="126" t="s">
        <v>62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24"/>
      <c r="O12" s="24"/>
      <c r="P12" s="24"/>
      <c r="Q12" s="24"/>
      <c r="R12" s="24"/>
      <c r="S12" s="24"/>
      <c r="T12" s="24"/>
    </row>
    <row r="13" spans="1:20" s="41" customFormat="1" ht="28.5" customHeight="1">
      <c r="A13" s="116" t="s">
        <v>61</v>
      </c>
      <c r="B13" s="116"/>
      <c r="C13" s="56" t="s">
        <v>4</v>
      </c>
      <c r="D13" s="59" t="s">
        <v>4</v>
      </c>
      <c r="E13" s="6" t="s">
        <v>4</v>
      </c>
      <c r="F13" s="8">
        <f t="shared" ref="F13:K13" si="1">SUM(F14:F17)</f>
        <v>360823.13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360823.13</v>
      </c>
      <c r="K13" s="8">
        <f t="shared" si="1"/>
        <v>0</v>
      </c>
      <c r="L13" s="59" t="s">
        <v>4</v>
      </c>
      <c r="M13" s="6" t="s">
        <v>4</v>
      </c>
      <c r="N13" s="24"/>
      <c r="O13" s="24"/>
      <c r="P13" s="24"/>
      <c r="Q13" s="24"/>
      <c r="R13" s="24"/>
      <c r="S13" s="24"/>
      <c r="T13" s="24"/>
    </row>
    <row r="14" spans="1:20" s="93" customFormat="1" ht="27.95" customHeight="1">
      <c r="A14" s="58">
        <v>1</v>
      </c>
      <c r="B14" s="13" t="s">
        <v>55</v>
      </c>
      <c r="C14" s="13" t="s">
        <v>41</v>
      </c>
      <c r="D14" s="57" t="s">
        <v>7</v>
      </c>
      <c r="E14" s="20">
        <v>214</v>
      </c>
      <c r="F14" s="16">
        <f>SUM(G14:K14)</f>
        <v>96869.56</v>
      </c>
      <c r="G14" s="15">
        <v>0</v>
      </c>
      <c r="H14" s="15">
        <v>0</v>
      </c>
      <c r="I14" s="15">
        <v>0</v>
      </c>
      <c r="J14" s="15">
        <v>96869.56</v>
      </c>
      <c r="K14" s="15">
        <v>0</v>
      </c>
      <c r="L14" s="94">
        <v>45261</v>
      </c>
      <c r="M14" s="57" t="s">
        <v>46</v>
      </c>
    </row>
    <row r="15" spans="1:20" s="41" customFormat="1" ht="30" customHeight="1">
      <c r="A15" s="62">
        <v>2</v>
      </c>
      <c r="B15" s="50" t="s">
        <v>47</v>
      </c>
      <c r="C15" s="50" t="s">
        <v>45</v>
      </c>
      <c r="D15" s="83" t="s">
        <v>7</v>
      </c>
      <c r="E15" s="76" t="s">
        <v>42</v>
      </c>
      <c r="F15" s="70">
        <f>SUM(G15:K15)</f>
        <v>72562.490000000005</v>
      </c>
      <c r="G15" s="14">
        <v>0</v>
      </c>
      <c r="H15" s="14">
        <v>0</v>
      </c>
      <c r="I15" s="14">
        <v>0</v>
      </c>
      <c r="J15" s="78">
        <v>72562.490000000005</v>
      </c>
      <c r="K15" s="15">
        <v>0</v>
      </c>
      <c r="L15" s="51">
        <v>45261</v>
      </c>
      <c r="M15" s="14" t="s">
        <v>46</v>
      </c>
      <c r="N15" s="24"/>
      <c r="O15" s="24"/>
      <c r="P15" s="24"/>
      <c r="Q15" s="24"/>
      <c r="R15" s="24"/>
      <c r="S15" s="24"/>
      <c r="T15" s="24"/>
    </row>
    <row r="16" spans="1:20" s="41" customFormat="1" ht="15.75" customHeight="1">
      <c r="A16" s="58">
        <v>3</v>
      </c>
      <c r="B16" s="50" t="s">
        <v>48</v>
      </c>
      <c r="C16" s="50" t="s">
        <v>45</v>
      </c>
      <c r="D16" s="83" t="s">
        <v>7</v>
      </c>
      <c r="E16" s="76" t="s">
        <v>42</v>
      </c>
      <c r="F16" s="70">
        <f>SUM(G16:K16)</f>
        <v>89377.03</v>
      </c>
      <c r="G16" s="14">
        <v>0</v>
      </c>
      <c r="H16" s="14">
        <v>0</v>
      </c>
      <c r="I16" s="14">
        <v>0</v>
      </c>
      <c r="J16" s="78">
        <v>89377.03</v>
      </c>
      <c r="K16" s="15">
        <v>0</v>
      </c>
      <c r="L16" s="51">
        <v>45261</v>
      </c>
      <c r="M16" s="14" t="s">
        <v>46</v>
      </c>
      <c r="N16" s="24"/>
      <c r="O16" s="24"/>
      <c r="P16" s="24"/>
      <c r="Q16" s="24"/>
      <c r="R16" s="24"/>
      <c r="S16" s="24"/>
      <c r="T16" s="24"/>
    </row>
    <row r="17" spans="1:20" s="41" customFormat="1">
      <c r="A17" s="62">
        <v>4</v>
      </c>
      <c r="B17" s="50" t="s">
        <v>49</v>
      </c>
      <c r="C17" s="50" t="s">
        <v>45</v>
      </c>
      <c r="D17" s="83" t="s">
        <v>7</v>
      </c>
      <c r="E17" s="72" t="s">
        <v>42</v>
      </c>
      <c r="F17" s="70">
        <f>SUM(G17:K17)</f>
        <v>102014.05</v>
      </c>
      <c r="G17" s="14">
        <v>0</v>
      </c>
      <c r="H17" s="14">
        <v>0</v>
      </c>
      <c r="I17" s="14">
        <v>0</v>
      </c>
      <c r="J17" s="76">
        <v>102014.05</v>
      </c>
      <c r="K17" s="15">
        <v>0</v>
      </c>
      <c r="L17" s="51">
        <v>45261</v>
      </c>
      <c r="M17" s="14" t="s">
        <v>46</v>
      </c>
      <c r="N17" s="24"/>
      <c r="O17" s="24"/>
      <c r="P17" s="24"/>
      <c r="Q17" s="24"/>
      <c r="R17" s="24"/>
      <c r="S17" s="24"/>
      <c r="T17" s="24"/>
    </row>
    <row r="18" spans="1:20" s="24" customFormat="1" ht="13.5" customHeight="1">
      <c r="A18" s="118" t="s">
        <v>33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1:20" s="24" customFormat="1" ht="13.5" customHeight="1">
      <c r="A19" s="110" t="s">
        <v>37</v>
      </c>
      <c r="B19" s="110"/>
      <c r="C19" s="55" t="s">
        <v>4</v>
      </c>
      <c r="D19" s="55" t="s">
        <v>4</v>
      </c>
      <c r="E19" s="55" t="s">
        <v>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5" t="s">
        <v>4</v>
      </c>
      <c r="M19" s="55" t="s">
        <v>4</v>
      </c>
    </row>
    <row r="20" spans="1:20" s="24" customFormat="1" ht="13.5" customHeight="1">
      <c r="A20" s="118" t="s">
        <v>34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20" s="24" customFormat="1" ht="13.5" customHeight="1">
      <c r="A21" s="110" t="s">
        <v>38</v>
      </c>
      <c r="B21" s="110"/>
      <c r="C21" s="55" t="s">
        <v>4</v>
      </c>
      <c r="D21" s="55" t="s">
        <v>4</v>
      </c>
      <c r="E21" s="55" t="s">
        <v>4</v>
      </c>
      <c r="F21" s="2">
        <f>F23</f>
        <v>358271.83999999997</v>
      </c>
      <c r="G21" s="2">
        <v>0</v>
      </c>
      <c r="H21" s="2">
        <v>0</v>
      </c>
      <c r="I21" s="2">
        <v>0</v>
      </c>
      <c r="J21" s="2">
        <f>J23</f>
        <v>358271.83999999997</v>
      </c>
      <c r="K21" s="2">
        <v>0</v>
      </c>
      <c r="L21" s="55" t="s">
        <v>4</v>
      </c>
      <c r="M21" s="55" t="s">
        <v>4</v>
      </c>
      <c r="O21" s="46"/>
      <c r="P21" s="46"/>
    </row>
    <row r="22" spans="1:20" s="41" customFormat="1">
      <c r="A22" s="126" t="s">
        <v>62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24"/>
      <c r="O22" s="24"/>
      <c r="P22" s="24"/>
      <c r="Q22" s="24"/>
      <c r="R22" s="24"/>
      <c r="S22" s="24"/>
      <c r="T22" s="24"/>
    </row>
    <row r="23" spans="1:20" s="41" customFormat="1" ht="30.75" customHeight="1">
      <c r="A23" s="116" t="s">
        <v>61</v>
      </c>
      <c r="B23" s="116"/>
      <c r="C23" s="59" t="s">
        <v>4</v>
      </c>
      <c r="D23" s="59" t="s">
        <v>4</v>
      </c>
      <c r="E23" s="59" t="s">
        <v>4</v>
      </c>
      <c r="F23" s="6">
        <f t="shared" ref="F23:K23" si="2">SUM(F24:F25)</f>
        <v>358271.83999999997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6">
        <f t="shared" si="2"/>
        <v>358271.83999999997</v>
      </c>
      <c r="K23" s="6">
        <f t="shared" si="2"/>
        <v>0</v>
      </c>
      <c r="L23" s="59" t="s">
        <v>4</v>
      </c>
      <c r="M23" s="59" t="s">
        <v>4</v>
      </c>
      <c r="N23" s="24"/>
      <c r="O23" s="24"/>
      <c r="P23" s="24"/>
      <c r="Q23" s="24"/>
      <c r="R23" s="24"/>
      <c r="S23" s="24"/>
      <c r="T23" s="24"/>
    </row>
    <row r="24" spans="1:20" s="79" customFormat="1">
      <c r="A24" s="62">
        <v>1</v>
      </c>
      <c r="B24" s="80" t="s">
        <v>50</v>
      </c>
      <c r="C24" s="50" t="s">
        <v>45</v>
      </c>
      <c r="D24" s="83" t="s">
        <v>7</v>
      </c>
      <c r="E24" s="76" t="s">
        <v>42</v>
      </c>
      <c r="F24" s="70">
        <f>SUM(G24:K24)</f>
        <v>334543.99</v>
      </c>
      <c r="G24" s="14">
        <v>0</v>
      </c>
      <c r="H24" s="14">
        <v>0</v>
      </c>
      <c r="I24" s="14">
        <v>0</v>
      </c>
      <c r="J24" s="14">
        <v>334543.99</v>
      </c>
      <c r="K24" s="78">
        <v>0</v>
      </c>
      <c r="L24" s="51">
        <v>45992</v>
      </c>
      <c r="M24" s="63" t="s">
        <v>46</v>
      </c>
      <c r="N24" s="24"/>
      <c r="O24" s="24"/>
      <c r="P24" s="24"/>
      <c r="Q24" s="24"/>
      <c r="R24" s="24"/>
      <c r="S24" s="24"/>
      <c r="T24" s="24"/>
    </row>
    <row r="25" spans="1:20" s="79" customFormat="1">
      <c r="A25" s="62">
        <v>2</v>
      </c>
      <c r="B25" s="80" t="s">
        <v>51</v>
      </c>
      <c r="C25" s="50" t="s">
        <v>43</v>
      </c>
      <c r="D25" s="83" t="s">
        <v>44</v>
      </c>
      <c r="E25" s="72" t="s">
        <v>42</v>
      </c>
      <c r="F25" s="70">
        <f>SUM(G25:K25)</f>
        <v>23727.85</v>
      </c>
      <c r="G25" s="14">
        <v>0</v>
      </c>
      <c r="H25" s="14">
        <v>0</v>
      </c>
      <c r="I25" s="14">
        <v>0</v>
      </c>
      <c r="J25" s="14">
        <v>23727.85</v>
      </c>
      <c r="K25" s="78">
        <v>0</v>
      </c>
      <c r="L25" s="51">
        <v>45992</v>
      </c>
      <c r="M25" s="63" t="s">
        <v>46</v>
      </c>
      <c r="N25" s="24"/>
      <c r="O25" s="24"/>
      <c r="P25" s="24"/>
      <c r="Q25" s="24"/>
      <c r="R25" s="24"/>
      <c r="S25" s="24"/>
      <c r="T25" s="24"/>
    </row>
    <row r="26" spans="1:20">
      <c r="M26" s="5" t="s">
        <v>31</v>
      </c>
    </row>
  </sheetData>
  <mergeCells count="24">
    <mergeCell ref="A5:A7"/>
    <mergeCell ref="A9:B9"/>
    <mergeCell ref="A11:B11"/>
    <mergeCell ref="A10:M10"/>
    <mergeCell ref="D5:D7"/>
    <mergeCell ref="E5:E7"/>
    <mergeCell ref="B5:B7"/>
    <mergeCell ref="K1:M1"/>
    <mergeCell ref="L5:L7"/>
    <mergeCell ref="M5:M7"/>
    <mergeCell ref="C3:H3"/>
    <mergeCell ref="F5:K5"/>
    <mergeCell ref="F6:F7"/>
    <mergeCell ref="G6:K6"/>
    <mergeCell ref="C5:C7"/>
    <mergeCell ref="I2:M2"/>
    <mergeCell ref="A12:M12"/>
    <mergeCell ref="A22:M22"/>
    <mergeCell ref="A23:B23"/>
    <mergeCell ref="A18:M18"/>
    <mergeCell ref="A19:B19"/>
    <mergeCell ref="A13:B13"/>
    <mergeCell ref="A20:M20"/>
    <mergeCell ref="A21:B21"/>
  </mergeCells>
  <phoneticPr fontId="12" type="noConversion"/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2022-12-19T10:26:45Z</cp:lastPrinted>
  <dcterms:created xsi:type="dcterms:W3CDTF">2019-01-30T11:59:52Z</dcterms:created>
  <dcterms:modified xsi:type="dcterms:W3CDTF">2022-12-19T10:33:25Z</dcterms:modified>
</cp:coreProperties>
</file>